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rkik-file-01\users$\anu.arukaev\Documents\Anu.Arukaev.1\jäätmed\"/>
    </mc:Choice>
  </mc:AlternateContent>
  <xr:revisionPtr revIDLastSave="0" documentId="8_{5FE8FF1A-6F9E-4050-B3DA-D61FE4E07CFA}" xr6:coauthVersionLast="47" xr6:coauthVersionMax="47" xr10:uidLastSave="{00000000-0000-0000-0000-000000000000}"/>
  <bookViews>
    <workbookView xWindow="-110" yWindow="-110" windowWidth="19420" windowHeight="10300" firstSheet="1" activeTab="6" xr2:uid="{00000000-000D-0000-FFFF-FFFF00000000}"/>
  </bookViews>
  <sheets>
    <sheet name="Raamleping" sheetId="5" r:id="rId1"/>
    <sheet name="Jõgevamaa" sheetId="1" r:id="rId2"/>
    <sheet name="Järvamaa" sheetId="6" r:id="rId3"/>
    <sheet name="Läänemaa" sheetId="7" r:id="rId4"/>
    <sheet name="Põlvamaa" sheetId="8" r:id="rId5"/>
    <sheet name="Pärnumaa" sheetId="9" r:id="rId6"/>
    <sheet name="Valgamaa" sheetId="10" r:id="rId7"/>
    <sheet name="Ida-Virumaa" sheetId="11" r:id="rId8"/>
    <sheet name="Tartumaa" sheetId="12" r:id="rId9"/>
  </sheets>
  <externalReferences>
    <externalReference r:id="rId10"/>
  </externalReferences>
  <definedNames>
    <definedName name="_xlnm._FilterDatabase" localSheetId="7" hidden="1">'Ida-Virumaa'!$A$7:$H$107</definedName>
    <definedName name="_xlnm._FilterDatabase" localSheetId="1" hidden="1">Jõgevamaa!$A$7:$H$104</definedName>
    <definedName name="_xlnm._FilterDatabase" localSheetId="2" hidden="1">Järvamaa!$A$7:$H$104</definedName>
    <definedName name="_xlnm._FilterDatabase" localSheetId="3" hidden="1">Läänemaa!$A$7:$H$104</definedName>
    <definedName name="_xlnm._FilterDatabase" localSheetId="4" hidden="1">Põlvamaa!$A$7:$H$104</definedName>
    <definedName name="_xlnm._FilterDatabase" localSheetId="5" hidden="1">Pärnumaa!$A$7:$H$104</definedName>
    <definedName name="_xlnm._FilterDatabase" localSheetId="0" hidden="1">Raamleping!$A$7:$H$119</definedName>
    <definedName name="_xlnm._FilterDatabase" localSheetId="8" hidden="1">Tartumaa!$A$7:$H$106</definedName>
    <definedName name="_xlnm._FilterDatabase" localSheetId="6" hidden="1">Valgamaa!$A$7:$H$104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8" i="12" l="1"/>
  <c r="F9" i="12"/>
  <c r="H9" i="12" s="1"/>
  <c r="F10" i="12"/>
  <c r="H10" i="12" s="1"/>
  <c r="F11" i="12"/>
  <c r="H11" i="12" s="1"/>
  <c r="F12" i="12"/>
  <c r="H12" i="12" s="1"/>
  <c r="F13" i="12"/>
  <c r="H13" i="12" s="1"/>
  <c r="F14" i="12"/>
  <c r="H14" i="12" s="1"/>
  <c r="F15" i="12"/>
  <c r="H15" i="12" s="1"/>
  <c r="F16" i="12"/>
  <c r="H16" i="12" s="1"/>
  <c r="F17" i="12"/>
  <c r="H17" i="12" s="1"/>
  <c r="F18" i="12"/>
  <c r="H18" i="12" s="1"/>
  <c r="F19" i="12"/>
  <c r="H19" i="12" s="1"/>
  <c r="F20" i="12"/>
  <c r="H20" i="12" s="1"/>
  <c r="F21" i="12"/>
  <c r="H21" i="12" s="1"/>
  <c r="F22" i="12"/>
  <c r="H22" i="12" s="1"/>
  <c r="F23" i="12"/>
  <c r="H23" i="12" s="1"/>
  <c r="F24" i="12"/>
  <c r="H24" i="12" s="1"/>
  <c r="F25" i="12"/>
  <c r="H25" i="12" s="1"/>
  <c r="F26" i="12"/>
  <c r="H26" i="12" s="1"/>
  <c r="F27" i="12"/>
  <c r="H27" i="12" s="1"/>
  <c r="F28" i="12"/>
  <c r="H28" i="12" s="1"/>
  <c r="F29" i="12"/>
  <c r="H29" i="12" s="1"/>
  <c r="F30" i="12"/>
  <c r="H30" i="12" s="1"/>
  <c r="F31" i="12"/>
  <c r="H31" i="12" s="1"/>
  <c r="F32" i="12"/>
  <c r="H32" i="12" s="1"/>
  <c r="F33" i="12"/>
  <c r="H33" i="12" s="1"/>
  <c r="F34" i="12"/>
  <c r="H34" i="12" s="1"/>
  <c r="F35" i="12"/>
  <c r="H35" i="12" s="1"/>
  <c r="F36" i="12"/>
  <c r="H36" i="12" s="1"/>
  <c r="F37" i="12"/>
  <c r="H37" i="12" s="1"/>
  <c r="F38" i="12"/>
  <c r="H38" i="12" s="1"/>
  <c r="F39" i="12"/>
  <c r="H39" i="12" s="1"/>
  <c r="F40" i="12"/>
  <c r="H40" i="12" s="1"/>
  <c r="F41" i="12"/>
  <c r="H41" i="12" s="1"/>
  <c r="F42" i="12"/>
  <c r="H42" i="12" s="1"/>
  <c r="F43" i="12"/>
  <c r="H43" i="12" s="1"/>
  <c r="F44" i="12"/>
  <c r="H44" i="12" s="1"/>
  <c r="F45" i="12"/>
  <c r="H45" i="12" s="1"/>
  <c r="F46" i="12"/>
  <c r="H46" i="12" s="1"/>
  <c r="F47" i="12"/>
  <c r="H47" i="12" s="1"/>
  <c r="F48" i="12"/>
  <c r="H48" i="12" s="1"/>
  <c r="F49" i="12"/>
  <c r="H49" i="12" s="1"/>
  <c r="F50" i="12"/>
  <c r="H50" i="12" s="1"/>
  <c r="F51" i="12"/>
  <c r="H51" i="12" s="1"/>
  <c r="F52" i="12"/>
  <c r="H52" i="12" s="1"/>
  <c r="F53" i="12"/>
  <c r="H53" i="12" s="1"/>
  <c r="F54" i="12"/>
  <c r="H54" i="12" s="1"/>
  <c r="F55" i="12"/>
  <c r="H55" i="12" s="1"/>
  <c r="F56" i="12"/>
  <c r="H56" i="12" s="1"/>
  <c r="F57" i="12"/>
  <c r="H57" i="12" s="1"/>
  <c r="F58" i="12"/>
  <c r="H58" i="12" s="1"/>
  <c r="F59" i="12"/>
  <c r="H59" i="12" s="1"/>
  <c r="F60" i="12"/>
  <c r="H60" i="12" s="1"/>
  <c r="F61" i="12"/>
  <c r="H61" i="12" s="1"/>
  <c r="F62" i="12"/>
  <c r="H62" i="12" s="1"/>
  <c r="F63" i="12"/>
  <c r="H63" i="12" s="1"/>
  <c r="F64" i="12"/>
  <c r="H64" i="12" s="1"/>
  <c r="F65" i="12"/>
  <c r="H65" i="12" s="1"/>
  <c r="F66" i="12"/>
  <c r="H66" i="12" s="1"/>
  <c r="F67" i="12"/>
  <c r="H67" i="12" s="1"/>
  <c r="F68" i="12"/>
  <c r="H68" i="12" s="1"/>
  <c r="F69" i="12"/>
  <c r="H69" i="12" s="1"/>
  <c r="F70" i="12"/>
  <c r="H70" i="12" s="1"/>
  <c r="F71" i="12"/>
  <c r="H71" i="12" s="1"/>
  <c r="F72" i="12"/>
  <c r="H72" i="12" s="1"/>
  <c r="F73" i="12"/>
  <c r="H73" i="12" s="1"/>
  <c r="F74" i="12"/>
  <c r="H74" i="12" s="1"/>
  <c r="F75" i="12"/>
  <c r="H75" i="12" s="1"/>
  <c r="F76" i="12"/>
  <c r="H76" i="12" s="1"/>
  <c r="F77" i="12"/>
  <c r="H77" i="12" s="1"/>
  <c r="F78" i="12"/>
  <c r="H78" i="12" s="1"/>
  <c r="F79" i="12"/>
  <c r="H79" i="12" s="1"/>
  <c r="F80" i="12"/>
  <c r="H80" i="12" s="1"/>
  <c r="F81" i="12"/>
  <c r="H81" i="12" s="1"/>
  <c r="F82" i="12"/>
  <c r="H82" i="12" s="1"/>
  <c r="F83" i="12"/>
  <c r="H83" i="12" s="1"/>
  <c r="F84" i="12"/>
  <c r="H84" i="12" s="1"/>
  <c r="F85" i="12"/>
  <c r="H85" i="12" s="1"/>
  <c r="F86" i="12"/>
  <c r="H86" i="12" s="1"/>
  <c r="F87" i="12"/>
  <c r="H87" i="12" s="1"/>
  <c r="F88" i="12"/>
  <c r="H88" i="12" s="1"/>
  <c r="F89" i="12"/>
  <c r="H89" i="12" s="1"/>
  <c r="F90" i="12"/>
  <c r="H90" i="12" s="1"/>
  <c r="F91" i="12"/>
  <c r="H91" i="12" s="1"/>
  <c r="F92" i="12"/>
  <c r="H92" i="12" s="1"/>
  <c r="F93" i="12"/>
  <c r="H93" i="12" s="1"/>
  <c r="F94" i="12"/>
  <c r="H94" i="12" s="1"/>
  <c r="F95" i="12"/>
  <c r="H95" i="12" s="1"/>
  <c r="D96" i="12"/>
  <c r="F96" i="12" l="1"/>
  <c r="H8" i="12"/>
  <c r="H96" i="12" s="1"/>
  <c r="F8" i="11"/>
  <c r="F9" i="11"/>
  <c r="H9" i="11" s="1"/>
  <c r="F10" i="11"/>
  <c r="H10" i="11" s="1"/>
  <c r="F11" i="11"/>
  <c r="H11" i="11" s="1"/>
  <c r="F12" i="11"/>
  <c r="H12" i="11" s="1"/>
  <c r="F13" i="11"/>
  <c r="H13" i="11" s="1"/>
  <c r="F14" i="11"/>
  <c r="H14" i="11" s="1"/>
  <c r="F15" i="11"/>
  <c r="H15" i="11" s="1"/>
  <c r="F16" i="11"/>
  <c r="H16" i="11" s="1"/>
  <c r="F17" i="11"/>
  <c r="H17" i="11" s="1"/>
  <c r="F18" i="11"/>
  <c r="H18" i="11" s="1"/>
  <c r="F19" i="11"/>
  <c r="H19" i="11" s="1"/>
  <c r="F20" i="11"/>
  <c r="H20" i="11" s="1"/>
  <c r="F21" i="11"/>
  <c r="H21" i="11" s="1"/>
  <c r="F22" i="11"/>
  <c r="H22" i="11" s="1"/>
  <c r="F23" i="11"/>
  <c r="H23" i="11" s="1"/>
  <c r="F24" i="11"/>
  <c r="H24" i="11" s="1"/>
  <c r="F25" i="11"/>
  <c r="H25" i="11" s="1"/>
  <c r="F26" i="11"/>
  <c r="H26" i="11" s="1"/>
  <c r="F27" i="11"/>
  <c r="H27" i="11" s="1"/>
  <c r="F28" i="11"/>
  <c r="H28" i="11" s="1"/>
  <c r="F29" i="11"/>
  <c r="H29" i="11" s="1"/>
  <c r="F30" i="11"/>
  <c r="H30" i="11" s="1"/>
  <c r="F31" i="11"/>
  <c r="H31" i="11" s="1"/>
  <c r="F32" i="11"/>
  <c r="H32" i="11" s="1"/>
  <c r="F33" i="11"/>
  <c r="H33" i="11" s="1"/>
  <c r="F34" i="11"/>
  <c r="H34" i="11" s="1"/>
  <c r="F35" i="11"/>
  <c r="H35" i="11" s="1"/>
  <c r="F36" i="11"/>
  <c r="H36" i="11" s="1"/>
  <c r="F37" i="11"/>
  <c r="H37" i="11" s="1"/>
  <c r="F38" i="11"/>
  <c r="H38" i="11" s="1"/>
  <c r="F39" i="11"/>
  <c r="H39" i="11" s="1"/>
  <c r="F40" i="11"/>
  <c r="H40" i="11" s="1"/>
  <c r="F41" i="11"/>
  <c r="H41" i="11" s="1"/>
  <c r="F42" i="11"/>
  <c r="H42" i="11" s="1"/>
  <c r="F43" i="11"/>
  <c r="H43" i="11" s="1"/>
  <c r="F44" i="11"/>
  <c r="H44" i="11" s="1"/>
  <c r="F45" i="11"/>
  <c r="H45" i="11" s="1"/>
  <c r="F46" i="11"/>
  <c r="H46" i="11" s="1"/>
  <c r="F47" i="11"/>
  <c r="H47" i="11" s="1"/>
  <c r="F48" i="11"/>
  <c r="H48" i="11" s="1"/>
  <c r="F49" i="11"/>
  <c r="H49" i="11" s="1"/>
  <c r="F50" i="11"/>
  <c r="H50" i="11" s="1"/>
  <c r="F51" i="11"/>
  <c r="H51" i="11" s="1"/>
  <c r="F52" i="11"/>
  <c r="H52" i="11" s="1"/>
  <c r="F53" i="11"/>
  <c r="H53" i="11" s="1"/>
  <c r="F54" i="11"/>
  <c r="H54" i="11" s="1"/>
  <c r="F55" i="11"/>
  <c r="H55" i="11" s="1"/>
  <c r="F56" i="11"/>
  <c r="H56" i="11" s="1"/>
  <c r="F57" i="11"/>
  <c r="H57" i="11" s="1"/>
  <c r="F58" i="11"/>
  <c r="H58" i="11" s="1"/>
  <c r="F59" i="11"/>
  <c r="H59" i="11" s="1"/>
  <c r="F60" i="11"/>
  <c r="H60" i="11" s="1"/>
  <c r="F61" i="11"/>
  <c r="H61" i="11" s="1"/>
  <c r="F62" i="11"/>
  <c r="H62" i="11" s="1"/>
  <c r="F63" i="11"/>
  <c r="H63" i="11" s="1"/>
  <c r="F64" i="11"/>
  <c r="H64" i="11" s="1"/>
  <c r="F65" i="11"/>
  <c r="H65" i="11" s="1"/>
  <c r="F66" i="11"/>
  <c r="H66" i="11" s="1"/>
  <c r="F67" i="11"/>
  <c r="H67" i="11" s="1"/>
  <c r="F68" i="11"/>
  <c r="H68" i="11" s="1"/>
  <c r="F69" i="11"/>
  <c r="H69" i="11" s="1"/>
  <c r="F70" i="11"/>
  <c r="H70" i="11" s="1"/>
  <c r="F71" i="11"/>
  <c r="H71" i="11" s="1"/>
  <c r="F72" i="11"/>
  <c r="H72" i="11" s="1"/>
  <c r="F73" i="11"/>
  <c r="H73" i="11" s="1"/>
  <c r="F74" i="11"/>
  <c r="H74" i="11" s="1"/>
  <c r="F75" i="11"/>
  <c r="H75" i="11" s="1"/>
  <c r="F76" i="11"/>
  <c r="H76" i="11" s="1"/>
  <c r="F77" i="11"/>
  <c r="H77" i="11" s="1"/>
  <c r="F78" i="11"/>
  <c r="H78" i="11" s="1"/>
  <c r="F79" i="11"/>
  <c r="H79" i="11" s="1"/>
  <c r="F80" i="11"/>
  <c r="H80" i="11" s="1"/>
  <c r="F81" i="11"/>
  <c r="H81" i="11" s="1"/>
  <c r="F82" i="11"/>
  <c r="H82" i="11" s="1"/>
  <c r="F83" i="11"/>
  <c r="H83" i="11" s="1"/>
  <c r="F84" i="11"/>
  <c r="H84" i="11" s="1"/>
  <c r="F85" i="11"/>
  <c r="H85" i="11" s="1"/>
  <c r="F86" i="11"/>
  <c r="H86" i="11" s="1"/>
  <c r="F87" i="11"/>
  <c r="H87" i="11" s="1"/>
  <c r="F88" i="11"/>
  <c r="H88" i="11" s="1"/>
  <c r="F89" i="11"/>
  <c r="H89" i="11" s="1"/>
  <c r="F90" i="11"/>
  <c r="H90" i="11" s="1"/>
  <c r="F91" i="11"/>
  <c r="H91" i="11" s="1"/>
  <c r="F92" i="11"/>
  <c r="H92" i="11" s="1"/>
  <c r="F93" i="11"/>
  <c r="H93" i="11" s="1"/>
  <c r="F94" i="11"/>
  <c r="H94" i="11" s="1"/>
  <c r="F95" i="11"/>
  <c r="H95" i="11" s="1"/>
  <c r="F96" i="11"/>
  <c r="H96" i="11" s="1"/>
  <c r="D97" i="11"/>
  <c r="F97" i="11" l="1"/>
  <c r="H8" i="11"/>
  <c r="H97" i="11" s="1"/>
  <c r="D8" i="10"/>
  <c r="F8" i="10" s="1"/>
  <c r="H8" i="10" s="1"/>
  <c r="F9" i="10"/>
  <c r="H9" i="10" s="1"/>
  <c r="F10" i="10"/>
  <c r="H10" i="10" s="1"/>
  <c r="F11" i="10"/>
  <c r="H11" i="10" s="1"/>
  <c r="F12" i="10"/>
  <c r="H12" i="10" s="1"/>
  <c r="F13" i="10"/>
  <c r="H13" i="10" s="1"/>
  <c r="F14" i="10"/>
  <c r="H14" i="10" s="1"/>
  <c r="F15" i="10"/>
  <c r="H15" i="10" s="1"/>
  <c r="F16" i="10"/>
  <c r="H16" i="10" s="1"/>
  <c r="F17" i="10"/>
  <c r="H17" i="10" s="1"/>
  <c r="F18" i="10"/>
  <c r="H18" i="10" s="1"/>
  <c r="F19" i="10"/>
  <c r="H19" i="10" s="1"/>
  <c r="D20" i="10"/>
  <c r="F20" i="10" s="1"/>
  <c r="H20" i="10" s="1"/>
  <c r="F21" i="10"/>
  <c r="H21" i="10" s="1"/>
  <c r="F22" i="10"/>
  <c r="H22" i="10" s="1"/>
  <c r="F23" i="10"/>
  <c r="H23" i="10" s="1"/>
  <c r="F24" i="10"/>
  <c r="H24" i="10" s="1"/>
  <c r="F25" i="10"/>
  <c r="H25" i="10" s="1"/>
  <c r="F26" i="10"/>
  <c r="H26" i="10" s="1"/>
  <c r="F27" i="10"/>
  <c r="H27" i="10" s="1"/>
  <c r="F28" i="10"/>
  <c r="H28" i="10" s="1"/>
  <c r="F29" i="10"/>
  <c r="H29" i="10" s="1"/>
  <c r="F30" i="10"/>
  <c r="H30" i="10" s="1"/>
  <c r="F31" i="10"/>
  <c r="H31" i="10" s="1"/>
  <c r="F32" i="10"/>
  <c r="H32" i="10" s="1"/>
  <c r="D33" i="10"/>
  <c r="F33" i="10" s="1"/>
  <c r="H33" i="10" s="1"/>
  <c r="F34" i="10"/>
  <c r="H34" i="10" s="1"/>
  <c r="F35" i="10"/>
  <c r="H35" i="10" s="1"/>
  <c r="F36" i="10"/>
  <c r="H36" i="10" s="1"/>
  <c r="F37" i="10"/>
  <c r="H37" i="10" s="1"/>
  <c r="F38" i="10"/>
  <c r="H38" i="10" s="1"/>
  <c r="F39" i="10"/>
  <c r="H39" i="10" s="1"/>
  <c r="F40" i="10"/>
  <c r="H40" i="10" s="1"/>
  <c r="F41" i="10"/>
  <c r="H41" i="10" s="1"/>
  <c r="F42" i="10"/>
  <c r="H42" i="10" s="1"/>
  <c r="F43" i="10"/>
  <c r="H43" i="10" s="1"/>
  <c r="D44" i="10"/>
  <c r="F44" i="10"/>
  <c r="H44" i="10" s="1"/>
  <c r="F45" i="10"/>
  <c r="H45" i="10" s="1"/>
  <c r="F46" i="10"/>
  <c r="H46" i="10" s="1"/>
  <c r="F47" i="10"/>
  <c r="H47" i="10" s="1"/>
  <c r="D48" i="10"/>
  <c r="F48" i="10" s="1"/>
  <c r="H48" i="10" s="1"/>
  <c r="F49" i="10"/>
  <c r="H49" i="10" s="1"/>
  <c r="F50" i="10"/>
  <c r="H50" i="10" s="1"/>
  <c r="F51" i="10"/>
  <c r="H51" i="10" s="1"/>
  <c r="F52" i="10"/>
  <c r="H52" i="10" s="1"/>
  <c r="D53" i="10"/>
  <c r="F53" i="10" s="1"/>
  <c r="H53" i="10" s="1"/>
  <c r="F54" i="10"/>
  <c r="H54" i="10" s="1"/>
  <c r="F55" i="10"/>
  <c r="H55" i="10" s="1"/>
  <c r="D56" i="10"/>
  <c r="F56" i="10" s="1"/>
  <c r="H56" i="10" s="1"/>
  <c r="F57" i="10"/>
  <c r="H57" i="10" s="1"/>
  <c r="D58" i="10"/>
  <c r="F58" i="10" s="1"/>
  <c r="H58" i="10" s="1"/>
  <c r="F59" i="10"/>
  <c r="H59" i="10" s="1"/>
  <c r="F60" i="10"/>
  <c r="H60" i="10" s="1"/>
  <c r="F61" i="10"/>
  <c r="H61" i="10" s="1"/>
  <c r="F62" i="10"/>
  <c r="H62" i="10" s="1"/>
  <c r="D63" i="10"/>
  <c r="F63" i="10"/>
  <c r="H63" i="10" s="1"/>
  <c r="F64" i="10"/>
  <c r="H64" i="10" s="1"/>
  <c r="D65" i="10"/>
  <c r="F65" i="10" s="1"/>
  <c r="H65" i="10" s="1"/>
  <c r="F66" i="10"/>
  <c r="H66" i="10" s="1"/>
  <c r="F67" i="10"/>
  <c r="H67" i="10" s="1"/>
  <c r="F68" i="10"/>
  <c r="H68" i="10" s="1"/>
  <c r="D69" i="10"/>
  <c r="F69" i="10" s="1"/>
  <c r="H69" i="10" s="1"/>
  <c r="D70" i="10"/>
  <c r="F70" i="10" s="1"/>
  <c r="H70" i="10" s="1"/>
  <c r="D71" i="10"/>
  <c r="F71" i="10" s="1"/>
  <c r="H71" i="10" s="1"/>
  <c r="D72" i="10"/>
  <c r="F72" i="10"/>
  <c r="H72" i="10" s="1"/>
  <c r="D73" i="10"/>
  <c r="F73" i="10" s="1"/>
  <c r="H73" i="10" s="1"/>
  <c r="D74" i="10"/>
  <c r="F74" i="10"/>
  <c r="H74" i="10" s="1"/>
  <c r="F75" i="10"/>
  <c r="H75" i="10" s="1"/>
  <c r="D76" i="10"/>
  <c r="F76" i="10" s="1"/>
  <c r="H76" i="10" s="1"/>
  <c r="D77" i="10"/>
  <c r="F77" i="10" s="1"/>
  <c r="H77" i="10" s="1"/>
  <c r="D78" i="10"/>
  <c r="F78" i="10" s="1"/>
  <c r="H78" i="10" s="1"/>
  <c r="D79" i="10"/>
  <c r="F79" i="10"/>
  <c r="H79" i="10" s="1"/>
  <c r="D80" i="10"/>
  <c r="F80" i="10"/>
  <c r="H80" i="10" s="1"/>
  <c r="D81" i="10"/>
  <c r="F81" i="10" s="1"/>
  <c r="H81" i="10" s="1"/>
  <c r="D82" i="10"/>
  <c r="F82" i="10" s="1"/>
  <c r="H82" i="10" s="1"/>
  <c r="D83" i="10"/>
  <c r="F83" i="10" s="1"/>
  <c r="H83" i="10" s="1"/>
  <c r="D84" i="10"/>
  <c r="F84" i="10" s="1"/>
  <c r="H84" i="10" s="1"/>
  <c r="D85" i="10"/>
  <c r="F85" i="10" s="1"/>
  <c r="H85" i="10" s="1"/>
  <c r="D86" i="10"/>
  <c r="F86" i="10"/>
  <c r="H86" i="10" s="1"/>
  <c r="D87" i="10"/>
  <c r="F87" i="10" s="1"/>
  <c r="H87" i="10" s="1"/>
  <c r="D88" i="10"/>
  <c r="F88" i="10" s="1"/>
  <c r="H88" i="10" s="1"/>
  <c r="D89" i="10"/>
  <c r="F89" i="10" s="1"/>
  <c r="H89" i="10" s="1"/>
  <c r="F90" i="10"/>
  <c r="H90" i="10" s="1"/>
  <c r="F91" i="10"/>
  <c r="H91" i="10" s="1"/>
  <c r="F92" i="10"/>
  <c r="H92" i="10" s="1"/>
  <c r="F93" i="10"/>
  <c r="H93" i="10" s="1"/>
  <c r="D94" i="10"/>
  <c r="F94" i="10" s="1"/>
  <c r="H94" i="10" s="1"/>
  <c r="F95" i="10" l="1"/>
  <c r="H95" i="10"/>
  <c r="D95" i="10"/>
  <c r="D8" i="9"/>
  <c r="F8" i="9" s="1"/>
  <c r="H8" i="9" s="1"/>
  <c r="F9" i="9"/>
  <c r="H9" i="9" s="1"/>
  <c r="F10" i="9"/>
  <c r="H10" i="9" s="1"/>
  <c r="F11" i="9"/>
  <c r="H11" i="9" s="1"/>
  <c r="F12" i="9"/>
  <c r="H12" i="9" s="1"/>
  <c r="F13" i="9"/>
  <c r="H13" i="9" s="1"/>
  <c r="F14" i="9"/>
  <c r="H14" i="9" s="1"/>
  <c r="F15" i="9"/>
  <c r="H15" i="9" s="1"/>
  <c r="F16" i="9"/>
  <c r="H16" i="9" s="1"/>
  <c r="F17" i="9"/>
  <c r="H17" i="9" s="1"/>
  <c r="F18" i="9"/>
  <c r="H18" i="9" s="1"/>
  <c r="F19" i="9"/>
  <c r="H19" i="9" s="1"/>
  <c r="D20" i="9"/>
  <c r="F20" i="9"/>
  <c r="H20" i="9" s="1"/>
  <c r="F21" i="9"/>
  <c r="H21" i="9" s="1"/>
  <c r="F22" i="9"/>
  <c r="H22" i="9" s="1"/>
  <c r="F23" i="9"/>
  <c r="H23" i="9" s="1"/>
  <c r="F24" i="9"/>
  <c r="H24" i="9" s="1"/>
  <c r="F25" i="9"/>
  <c r="H25" i="9" s="1"/>
  <c r="F26" i="9"/>
  <c r="H26" i="9" s="1"/>
  <c r="F27" i="9"/>
  <c r="H27" i="9" s="1"/>
  <c r="F28" i="9"/>
  <c r="H28" i="9" s="1"/>
  <c r="F29" i="9"/>
  <c r="H29" i="9" s="1"/>
  <c r="F30" i="9"/>
  <c r="H30" i="9" s="1"/>
  <c r="F31" i="9"/>
  <c r="H31" i="9" s="1"/>
  <c r="F32" i="9"/>
  <c r="H32" i="9" s="1"/>
  <c r="D33" i="9"/>
  <c r="F33" i="9" s="1"/>
  <c r="H33" i="9" s="1"/>
  <c r="F34" i="9"/>
  <c r="H34" i="9" s="1"/>
  <c r="F35" i="9"/>
  <c r="H35" i="9" s="1"/>
  <c r="F36" i="9"/>
  <c r="H36" i="9" s="1"/>
  <c r="F37" i="9"/>
  <c r="H37" i="9" s="1"/>
  <c r="F38" i="9"/>
  <c r="H38" i="9" s="1"/>
  <c r="F39" i="9"/>
  <c r="H39" i="9" s="1"/>
  <c r="F40" i="9"/>
  <c r="H40" i="9" s="1"/>
  <c r="F41" i="9"/>
  <c r="H41" i="9" s="1"/>
  <c r="F42" i="9"/>
  <c r="H42" i="9" s="1"/>
  <c r="F43" i="9"/>
  <c r="H43" i="9" s="1"/>
  <c r="D44" i="9"/>
  <c r="F44" i="9" s="1"/>
  <c r="H44" i="9" s="1"/>
  <c r="F45" i="9"/>
  <c r="H45" i="9" s="1"/>
  <c r="F46" i="9"/>
  <c r="H46" i="9" s="1"/>
  <c r="F47" i="9"/>
  <c r="H47" i="9" s="1"/>
  <c r="D48" i="9"/>
  <c r="F48" i="9"/>
  <c r="H48" i="9" s="1"/>
  <c r="F49" i="9"/>
  <c r="H49" i="9" s="1"/>
  <c r="F50" i="9"/>
  <c r="H50" i="9" s="1"/>
  <c r="F51" i="9"/>
  <c r="H51" i="9" s="1"/>
  <c r="F52" i="9"/>
  <c r="H52" i="9" s="1"/>
  <c r="D53" i="9"/>
  <c r="F53" i="9" s="1"/>
  <c r="H53" i="9" s="1"/>
  <c r="F54" i="9"/>
  <c r="H54" i="9" s="1"/>
  <c r="F55" i="9"/>
  <c r="H55" i="9" s="1"/>
  <c r="D56" i="9"/>
  <c r="F56" i="9" s="1"/>
  <c r="H56" i="9" s="1"/>
  <c r="F57" i="9"/>
  <c r="H57" i="9" s="1"/>
  <c r="D58" i="9"/>
  <c r="F58" i="9"/>
  <c r="H58" i="9" s="1"/>
  <c r="F59" i="9"/>
  <c r="H59" i="9" s="1"/>
  <c r="F60" i="9"/>
  <c r="H60" i="9" s="1"/>
  <c r="F61" i="9"/>
  <c r="H61" i="9" s="1"/>
  <c r="F62" i="9"/>
  <c r="H62" i="9" s="1"/>
  <c r="D63" i="9"/>
  <c r="F63" i="9"/>
  <c r="H63" i="9" s="1"/>
  <c r="F64" i="9"/>
  <c r="H64" i="9" s="1"/>
  <c r="D65" i="9"/>
  <c r="F65" i="9"/>
  <c r="H65" i="9" s="1"/>
  <c r="F66" i="9"/>
  <c r="H66" i="9" s="1"/>
  <c r="F67" i="9"/>
  <c r="H67" i="9" s="1"/>
  <c r="F68" i="9"/>
  <c r="H68" i="9" s="1"/>
  <c r="D69" i="9"/>
  <c r="F69" i="9" s="1"/>
  <c r="H69" i="9" s="1"/>
  <c r="D70" i="9"/>
  <c r="F70" i="9" s="1"/>
  <c r="H70" i="9" s="1"/>
  <c r="D71" i="9"/>
  <c r="F71" i="9" s="1"/>
  <c r="H71" i="9" s="1"/>
  <c r="D72" i="9"/>
  <c r="F72" i="9" s="1"/>
  <c r="H72" i="9" s="1"/>
  <c r="D73" i="9"/>
  <c r="F73" i="9"/>
  <c r="H73" i="9" s="1"/>
  <c r="D74" i="9"/>
  <c r="F74" i="9" s="1"/>
  <c r="H74" i="9" s="1"/>
  <c r="F75" i="9"/>
  <c r="H75" i="9" s="1"/>
  <c r="D76" i="9"/>
  <c r="F76" i="9" s="1"/>
  <c r="H76" i="9" s="1"/>
  <c r="D77" i="9"/>
  <c r="F77" i="9" s="1"/>
  <c r="H77" i="9" s="1"/>
  <c r="D78" i="9"/>
  <c r="F78" i="9"/>
  <c r="H78" i="9" s="1"/>
  <c r="D79" i="9"/>
  <c r="F79" i="9" s="1"/>
  <c r="H79" i="9" s="1"/>
  <c r="D80" i="9"/>
  <c r="F80" i="9"/>
  <c r="H80" i="9" s="1"/>
  <c r="D81" i="9"/>
  <c r="F81" i="9" s="1"/>
  <c r="H81" i="9" s="1"/>
  <c r="D82" i="9"/>
  <c r="F82" i="9" s="1"/>
  <c r="H82" i="9" s="1"/>
  <c r="D83" i="9"/>
  <c r="F83" i="9" s="1"/>
  <c r="H83" i="9" s="1"/>
  <c r="D84" i="9"/>
  <c r="F84" i="9"/>
  <c r="H84" i="9" s="1"/>
  <c r="D85" i="9"/>
  <c r="F85" i="9" s="1"/>
  <c r="H85" i="9" s="1"/>
  <c r="D86" i="9"/>
  <c r="F86" i="9" s="1"/>
  <c r="H86" i="9" s="1"/>
  <c r="D87" i="9"/>
  <c r="F87" i="9" s="1"/>
  <c r="H87" i="9" s="1"/>
  <c r="D88" i="9"/>
  <c r="F88" i="9" s="1"/>
  <c r="H88" i="9" s="1"/>
  <c r="D89" i="9"/>
  <c r="F89" i="9" s="1"/>
  <c r="H89" i="9" s="1"/>
  <c r="F90" i="9"/>
  <c r="H90" i="9" s="1"/>
  <c r="F91" i="9"/>
  <c r="H91" i="9" s="1"/>
  <c r="F92" i="9"/>
  <c r="H92" i="9" s="1"/>
  <c r="F93" i="9"/>
  <c r="H93" i="9" s="1"/>
  <c r="D94" i="9"/>
  <c r="F94" i="9" s="1"/>
  <c r="H94" i="9" s="1"/>
  <c r="H95" i="9" l="1"/>
  <c r="F95" i="9"/>
  <c r="D95" i="9"/>
  <c r="D8" i="8"/>
  <c r="F8" i="8" s="1"/>
  <c r="H8" i="8" s="1"/>
  <c r="F9" i="8"/>
  <c r="H9" i="8" s="1"/>
  <c r="F10" i="8"/>
  <c r="H10" i="8" s="1"/>
  <c r="F11" i="8"/>
  <c r="H11" i="8" s="1"/>
  <c r="F12" i="8"/>
  <c r="H12" i="8" s="1"/>
  <c r="F13" i="8"/>
  <c r="H13" i="8" s="1"/>
  <c r="F14" i="8"/>
  <c r="H14" i="8" s="1"/>
  <c r="F15" i="8"/>
  <c r="H15" i="8" s="1"/>
  <c r="F16" i="8"/>
  <c r="H16" i="8" s="1"/>
  <c r="F17" i="8"/>
  <c r="H17" i="8" s="1"/>
  <c r="F18" i="8"/>
  <c r="H18" i="8" s="1"/>
  <c r="F19" i="8"/>
  <c r="H19" i="8" s="1"/>
  <c r="D20" i="8"/>
  <c r="F20" i="8" s="1"/>
  <c r="H20" i="8" s="1"/>
  <c r="F21" i="8"/>
  <c r="H21" i="8" s="1"/>
  <c r="F22" i="8"/>
  <c r="H22" i="8" s="1"/>
  <c r="F23" i="8"/>
  <c r="H23" i="8" s="1"/>
  <c r="F24" i="8"/>
  <c r="H24" i="8" s="1"/>
  <c r="F25" i="8"/>
  <c r="H25" i="8" s="1"/>
  <c r="F26" i="8"/>
  <c r="H26" i="8" s="1"/>
  <c r="F27" i="8"/>
  <c r="H27" i="8" s="1"/>
  <c r="F28" i="8"/>
  <c r="H28" i="8" s="1"/>
  <c r="F29" i="8"/>
  <c r="H29" i="8" s="1"/>
  <c r="F30" i="8"/>
  <c r="H30" i="8" s="1"/>
  <c r="F31" i="8"/>
  <c r="H31" i="8" s="1"/>
  <c r="F32" i="8"/>
  <c r="H32" i="8" s="1"/>
  <c r="D33" i="8"/>
  <c r="F33" i="8" s="1"/>
  <c r="H33" i="8" s="1"/>
  <c r="F34" i="8"/>
  <c r="H34" i="8" s="1"/>
  <c r="F35" i="8"/>
  <c r="H35" i="8" s="1"/>
  <c r="F36" i="8"/>
  <c r="H36" i="8" s="1"/>
  <c r="F37" i="8"/>
  <c r="H37" i="8" s="1"/>
  <c r="F38" i="8"/>
  <c r="H38" i="8" s="1"/>
  <c r="F39" i="8"/>
  <c r="H39" i="8" s="1"/>
  <c r="F40" i="8"/>
  <c r="H40" i="8" s="1"/>
  <c r="F41" i="8"/>
  <c r="H41" i="8" s="1"/>
  <c r="F42" i="8"/>
  <c r="H42" i="8" s="1"/>
  <c r="F43" i="8"/>
  <c r="H43" i="8" s="1"/>
  <c r="D44" i="8"/>
  <c r="F44" i="8" s="1"/>
  <c r="H44" i="8" s="1"/>
  <c r="F45" i="8"/>
  <c r="H45" i="8" s="1"/>
  <c r="F46" i="8"/>
  <c r="H46" i="8" s="1"/>
  <c r="F47" i="8"/>
  <c r="H47" i="8" s="1"/>
  <c r="D48" i="8"/>
  <c r="F48" i="8"/>
  <c r="H48" i="8" s="1"/>
  <c r="F49" i="8"/>
  <c r="H49" i="8" s="1"/>
  <c r="F50" i="8"/>
  <c r="H50" i="8" s="1"/>
  <c r="F51" i="8"/>
  <c r="H51" i="8" s="1"/>
  <c r="F52" i="8"/>
  <c r="H52" i="8" s="1"/>
  <c r="D53" i="8"/>
  <c r="F53" i="8"/>
  <c r="H53" i="8" s="1"/>
  <c r="F54" i="8"/>
  <c r="H54" i="8" s="1"/>
  <c r="F55" i="8"/>
  <c r="H55" i="8" s="1"/>
  <c r="D56" i="8"/>
  <c r="F56" i="8"/>
  <c r="H56" i="8" s="1"/>
  <c r="F57" i="8"/>
  <c r="H57" i="8" s="1"/>
  <c r="D58" i="8"/>
  <c r="F58" i="8"/>
  <c r="H58" i="8" s="1"/>
  <c r="F59" i="8"/>
  <c r="H59" i="8" s="1"/>
  <c r="F60" i="8"/>
  <c r="H60" i="8" s="1"/>
  <c r="F61" i="8"/>
  <c r="H61" i="8" s="1"/>
  <c r="F62" i="8"/>
  <c r="H62" i="8" s="1"/>
  <c r="D63" i="8"/>
  <c r="F63" i="8" s="1"/>
  <c r="H63" i="8" s="1"/>
  <c r="F64" i="8"/>
  <c r="H64" i="8" s="1"/>
  <c r="D65" i="8"/>
  <c r="F65" i="8"/>
  <c r="H65" i="8" s="1"/>
  <c r="F66" i="8"/>
  <c r="H66" i="8" s="1"/>
  <c r="F67" i="8"/>
  <c r="H67" i="8" s="1"/>
  <c r="F68" i="8"/>
  <c r="H68" i="8" s="1"/>
  <c r="D69" i="8"/>
  <c r="F69" i="8" s="1"/>
  <c r="H69" i="8" s="1"/>
  <c r="D70" i="8"/>
  <c r="F70" i="8" s="1"/>
  <c r="H70" i="8" s="1"/>
  <c r="D71" i="8"/>
  <c r="F71" i="8" s="1"/>
  <c r="H71" i="8" s="1"/>
  <c r="D72" i="8"/>
  <c r="F72" i="8"/>
  <c r="H72" i="8" s="1"/>
  <c r="D73" i="8"/>
  <c r="F73" i="8" s="1"/>
  <c r="H73" i="8" s="1"/>
  <c r="D74" i="8"/>
  <c r="F74" i="8"/>
  <c r="H74" i="8" s="1"/>
  <c r="F75" i="8"/>
  <c r="H75" i="8" s="1"/>
  <c r="D76" i="8"/>
  <c r="F76" i="8"/>
  <c r="H76" i="8" s="1"/>
  <c r="D77" i="8"/>
  <c r="F77" i="8"/>
  <c r="H77" i="8" s="1"/>
  <c r="D78" i="8"/>
  <c r="F78" i="8" s="1"/>
  <c r="H78" i="8" s="1"/>
  <c r="D79" i="8"/>
  <c r="F79" i="8" s="1"/>
  <c r="H79" i="8" s="1"/>
  <c r="D80" i="8"/>
  <c r="F80" i="8"/>
  <c r="H80" i="8" s="1"/>
  <c r="D81" i="8"/>
  <c r="F81" i="8"/>
  <c r="H81" i="8" s="1"/>
  <c r="D82" i="8"/>
  <c r="F82" i="8"/>
  <c r="H82" i="8" s="1"/>
  <c r="D83" i="8"/>
  <c r="F83" i="8"/>
  <c r="H83" i="8" s="1"/>
  <c r="D84" i="8"/>
  <c r="F84" i="8" s="1"/>
  <c r="H84" i="8" s="1"/>
  <c r="D85" i="8"/>
  <c r="F85" i="8"/>
  <c r="H85" i="8" s="1"/>
  <c r="D86" i="8"/>
  <c r="F86" i="8" s="1"/>
  <c r="H86" i="8" s="1"/>
  <c r="D87" i="8"/>
  <c r="F87" i="8" s="1"/>
  <c r="H87" i="8" s="1"/>
  <c r="D88" i="8"/>
  <c r="F88" i="8"/>
  <c r="H88" i="8" s="1"/>
  <c r="D89" i="8"/>
  <c r="F89" i="8" s="1"/>
  <c r="H89" i="8" s="1"/>
  <c r="F90" i="8"/>
  <c r="H90" i="8" s="1"/>
  <c r="F91" i="8"/>
  <c r="H91" i="8" s="1"/>
  <c r="F92" i="8"/>
  <c r="H92" i="8" s="1"/>
  <c r="F93" i="8"/>
  <c r="H93" i="8" s="1"/>
  <c r="D94" i="8"/>
  <c r="F94" i="8" s="1"/>
  <c r="H94" i="8" s="1"/>
  <c r="H95" i="8" l="1"/>
  <c r="D95" i="8"/>
  <c r="F95" i="8"/>
  <c r="D8" i="7"/>
  <c r="F8" i="7" s="1"/>
  <c r="H8" i="7" s="1"/>
  <c r="F9" i="7"/>
  <c r="H9" i="7" s="1"/>
  <c r="F10" i="7"/>
  <c r="H10" i="7" s="1"/>
  <c r="F11" i="7"/>
  <c r="H11" i="7" s="1"/>
  <c r="F12" i="7"/>
  <c r="H12" i="7" s="1"/>
  <c r="F13" i="7"/>
  <c r="H13" i="7" s="1"/>
  <c r="F14" i="7"/>
  <c r="H14" i="7" s="1"/>
  <c r="F15" i="7"/>
  <c r="H15" i="7" s="1"/>
  <c r="F16" i="7"/>
  <c r="H16" i="7" s="1"/>
  <c r="F17" i="7"/>
  <c r="H17" i="7" s="1"/>
  <c r="F18" i="7"/>
  <c r="H18" i="7" s="1"/>
  <c r="F19" i="7"/>
  <c r="H19" i="7" s="1"/>
  <c r="D20" i="7"/>
  <c r="F20" i="7" s="1"/>
  <c r="H20" i="7" s="1"/>
  <c r="F21" i="7"/>
  <c r="H21" i="7" s="1"/>
  <c r="F22" i="7"/>
  <c r="H22" i="7" s="1"/>
  <c r="F23" i="7"/>
  <c r="H23" i="7" s="1"/>
  <c r="F24" i="7"/>
  <c r="H24" i="7" s="1"/>
  <c r="F25" i="7"/>
  <c r="H25" i="7" s="1"/>
  <c r="F26" i="7"/>
  <c r="H26" i="7" s="1"/>
  <c r="F27" i="7"/>
  <c r="H27" i="7" s="1"/>
  <c r="F28" i="7"/>
  <c r="H28" i="7" s="1"/>
  <c r="F29" i="7"/>
  <c r="H29" i="7" s="1"/>
  <c r="F30" i="7"/>
  <c r="H30" i="7" s="1"/>
  <c r="F31" i="7"/>
  <c r="H31" i="7" s="1"/>
  <c r="F32" i="7"/>
  <c r="H32" i="7" s="1"/>
  <c r="D33" i="7"/>
  <c r="F33" i="7" s="1"/>
  <c r="H33" i="7" s="1"/>
  <c r="F34" i="7"/>
  <c r="H34" i="7" s="1"/>
  <c r="F35" i="7"/>
  <c r="H35" i="7" s="1"/>
  <c r="F36" i="7"/>
  <c r="H36" i="7" s="1"/>
  <c r="F37" i="7"/>
  <c r="H37" i="7" s="1"/>
  <c r="F38" i="7"/>
  <c r="H38" i="7" s="1"/>
  <c r="F39" i="7"/>
  <c r="H39" i="7" s="1"/>
  <c r="F40" i="7"/>
  <c r="H40" i="7" s="1"/>
  <c r="F41" i="7"/>
  <c r="H41" i="7" s="1"/>
  <c r="F42" i="7"/>
  <c r="H42" i="7" s="1"/>
  <c r="F43" i="7"/>
  <c r="H43" i="7" s="1"/>
  <c r="D44" i="7"/>
  <c r="F44" i="7"/>
  <c r="H44" i="7" s="1"/>
  <c r="F45" i="7"/>
  <c r="H45" i="7" s="1"/>
  <c r="F46" i="7"/>
  <c r="H46" i="7" s="1"/>
  <c r="F47" i="7"/>
  <c r="H47" i="7" s="1"/>
  <c r="D48" i="7"/>
  <c r="F48" i="7"/>
  <c r="H48" i="7" s="1"/>
  <c r="F49" i="7"/>
  <c r="H49" i="7" s="1"/>
  <c r="F50" i="7"/>
  <c r="H50" i="7" s="1"/>
  <c r="F51" i="7"/>
  <c r="H51" i="7" s="1"/>
  <c r="F52" i="7"/>
  <c r="H52" i="7" s="1"/>
  <c r="D53" i="7"/>
  <c r="F53" i="7" s="1"/>
  <c r="H53" i="7" s="1"/>
  <c r="F54" i="7"/>
  <c r="H54" i="7" s="1"/>
  <c r="F55" i="7"/>
  <c r="H55" i="7" s="1"/>
  <c r="D56" i="7"/>
  <c r="F56" i="7"/>
  <c r="H56" i="7" s="1"/>
  <c r="F57" i="7"/>
  <c r="H57" i="7" s="1"/>
  <c r="D58" i="7"/>
  <c r="F58" i="7"/>
  <c r="H58" i="7" s="1"/>
  <c r="F59" i="7"/>
  <c r="H59" i="7" s="1"/>
  <c r="F60" i="7"/>
  <c r="H60" i="7" s="1"/>
  <c r="F61" i="7"/>
  <c r="H61" i="7" s="1"/>
  <c r="F62" i="7"/>
  <c r="H62" i="7" s="1"/>
  <c r="D63" i="7"/>
  <c r="F63" i="7" s="1"/>
  <c r="H63" i="7" s="1"/>
  <c r="F64" i="7"/>
  <c r="H64" i="7" s="1"/>
  <c r="D65" i="7"/>
  <c r="F65" i="7"/>
  <c r="H65" i="7" s="1"/>
  <c r="F66" i="7"/>
  <c r="H66" i="7" s="1"/>
  <c r="F67" i="7"/>
  <c r="H67" i="7" s="1"/>
  <c r="F68" i="7"/>
  <c r="H68" i="7" s="1"/>
  <c r="D69" i="7"/>
  <c r="F69" i="7" s="1"/>
  <c r="H69" i="7" s="1"/>
  <c r="D70" i="7"/>
  <c r="F70" i="7"/>
  <c r="H70" i="7" s="1"/>
  <c r="D71" i="7"/>
  <c r="F71" i="7"/>
  <c r="H71" i="7" s="1"/>
  <c r="D72" i="7"/>
  <c r="F72" i="7" s="1"/>
  <c r="H72" i="7" s="1"/>
  <c r="D73" i="7"/>
  <c r="F73" i="7"/>
  <c r="H73" i="7" s="1"/>
  <c r="D74" i="7"/>
  <c r="F74" i="7" s="1"/>
  <c r="H74" i="7" s="1"/>
  <c r="F75" i="7"/>
  <c r="H75" i="7" s="1"/>
  <c r="D76" i="7"/>
  <c r="F76" i="7" s="1"/>
  <c r="H76" i="7" s="1"/>
  <c r="D77" i="7"/>
  <c r="F77" i="7"/>
  <c r="H77" i="7" s="1"/>
  <c r="D78" i="7"/>
  <c r="F78" i="7" s="1"/>
  <c r="H78" i="7" s="1"/>
  <c r="D79" i="7"/>
  <c r="F79" i="7" s="1"/>
  <c r="H79" i="7" s="1"/>
  <c r="D80" i="7"/>
  <c r="F80" i="7" s="1"/>
  <c r="H80" i="7" s="1"/>
  <c r="D81" i="7"/>
  <c r="F81" i="7" s="1"/>
  <c r="H81" i="7" s="1"/>
  <c r="D82" i="7"/>
  <c r="F82" i="7" s="1"/>
  <c r="H82" i="7" s="1"/>
  <c r="D83" i="7"/>
  <c r="F83" i="7" s="1"/>
  <c r="H83" i="7" s="1"/>
  <c r="D84" i="7"/>
  <c r="F84" i="7"/>
  <c r="H84" i="7" s="1"/>
  <c r="D85" i="7"/>
  <c r="F85" i="7"/>
  <c r="H85" i="7" s="1"/>
  <c r="D86" i="7"/>
  <c r="F86" i="7" s="1"/>
  <c r="H86" i="7" s="1"/>
  <c r="D87" i="7"/>
  <c r="F87" i="7" s="1"/>
  <c r="H87" i="7" s="1"/>
  <c r="D88" i="7"/>
  <c r="F88" i="7" s="1"/>
  <c r="H88" i="7" s="1"/>
  <c r="D89" i="7"/>
  <c r="F89" i="7"/>
  <c r="H89" i="7" s="1"/>
  <c r="F90" i="7"/>
  <c r="H90" i="7" s="1"/>
  <c r="F91" i="7"/>
  <c r="H91" i="7" s="1"/>
  <c r="F92" i="7"/>
  <c r="H92" i="7" s="1"/>
  <c r="F93" i="7"/>
  <c r="H93" i="7" s="1"/>
  <c r="D94" i="7"/>
  <c r="F94" i="7"/>
  <c r="H94" i="7" s="1"/>
  <c r="H95" i="7" l="1"/>
  <c r="F95" i="7"/>
  <c r="D95" i="7"/>
  <c r="D8" i="6"/>
  <c r="F8" i="6" s="1"/>
  <c r="H8" i="6" s="1"/>
  <c r="F9" i="6"/>
  <c r="H9" i="6" s="1"/>
  <c r="F10" i="6"/>
  <c r="H10" i="6" s="1"/>
  <c r="F11" i="6"/>
  <c r="H11" i="6" s="1"/>
  <c r="F12" i="6"/>
  <c r="H12" i="6" s="1"/>
  <c r="F13" i="6"/>
  <c r="H13" i="6" s="1"/>
  <c r="F14" i="6"/>
  <c r="H14" i="6" s="1"/>
  <c r="F15" i="6"/>
  <c r="H15" i="6" s="1"/>
  <c r="F16" i="6"/>
  <c r="H16" i="6" s="1"/>
  <c r="F17" i="6"/>
  <c r="H17" i="6" s="1"/>
  <c r="F18" i="6"/>
  <c r="H18" i="6" s="1"/>
  <c r="F19" i="6"/>
  <c r="H19" i="6" s="1"/>
  <c r="D20" i="6"/>
  <c r="F20" i="6" s="1"/>
  <c r="H20" i="6" s="1"/>
  <c r="F21" i="6"/>
  <c r="H21" i="6" s="1"/>
  <c r="F22" i="6"/>
  <c r="H22" i="6" s="1"/>
  <c r="F23" i="6"/>
  <c r="H23" i="6" s="1"/>
  <c r="F24" i="6"/>
  <c r="H24" i="6" s="1"/>
  <c r="F25" i="6"/>
  <c r="H25" i="6" s="1"/>
  <c r="F26" i="6"/>
  <c r="H26" i="6" s="1"/>
  <c r="F27" i="6"/>
  <c r="H27" i="6" s="1"/>
  <c r="F28" i="6"/>
  <c r="H28" i="6" s="1"/>
  <c r="F29" i="6"/>
  <c r="H29" i="6" s="1"/>
  <c r="F30" i="6"/>
  <c r="H30" i="6" s="1"/>
  <c r="F31" i="6"/>
  <c r="H31" i="6" s="1"/>
  <c r="F32" i="6"/>
  <c r="H32" i="6" s="1"/>
  <c r="D33" i="6"/>
  <c r="F33" i="6" s="1"/>
  <c r="H33" i="6" s="1"/>
  <c r="F34" i="6"/>
  <c r="H34" i="6" s="1"/>
  <c r="F35" i="6"/>
  <c r="H35" i="6" s="1"/>
  <c r="F36" i="6"/>
  <c r="H36" i="6" s="1"/>
  <c r="F37" i="6"/>
  <c r="H37" i="6" s="1"/>
  <c r="F38" i="6"/>
  <c r="H38" i="6" s="1"/>
  <c r="F39" i="6"/>
  <c r="H39" i="6" s="1"/>
  <c r="F40" i="6"/>
  <c r="H40" i="6" s="1"/>
  <c r="F41" i="6"/>
  <c r="H41" i="6" s="1"/>
  <c r="F42" i="6"/>
  <c r="H42" i="6" s="1"/>
  <c r="F43" i="6"/>
  <c r="H43" i="6" s="1"/>
  <c r="D44" i="6"/>
  <c r="F44" i="6"/>
  <c r="H44" i="6" s="1"/>
  <c r="F45" i="6"/>
  <c r="H45" i="6" s="1"/>
  <c r="F46" i="6"/>
  <c r="H46" i="6" s="1"/>
  <c r="F47" i="6"/>
  <c r="H47" i="6" s="1"/>
  <c r="D48" i="6"/>
  <c r="F48" i="6"/>
  <c r="H48" i="6" s="1"/>
  <c r="F49" i="6"/>
  <c r="H49" i="6" s="1"/>
  <c r="F50" i="6"/>
  <c r="H50" i="6" s="1"/>
  <c r="F51" i="6"/>
  <c r="H51" i="6" s="1"/>
  <c r="F52" i="6"/>
  <c r="H52" i="6" s="1"/>
  <c r="D53" i="6"/>
  <c r="F53" i="6" s="1"/>
  <c r="H53" i="6" s="1"/>
  <c r="F54" i="6"/>
  <c r="H54" i="6" s="1"/>
  <c r="F55" i="6"/>
  <c r="H55" i="6" s="1"/>
  <c r="D56" i="6"/>
  <c r="F56" i="6" s="1"/>
  <c r="H56" i="6" s="1"/>
  <c r="F57" i="6"/>
  <c r="H57" i="6" s="1"/>
  <c r="D58" i="6"/>
  <c r="F58" i="6"/>
  <c r="H58" i="6" s="1"/>
  <c r="F59" i="6"/>
  <c r="H59" i="6" s="1"/>
  <c r="F60" i="6"/>
  <c r="H60" i="6" s="1"/>
  <c r="F61" i="6"/>
  <c r="H61" i="6" s="1"/>
  <c r="F62" i="6"/>
  <c r="H62" i="6" s="1"/>
  <c r="D63" i="6"/>
  <c r="F63" i="6"/>
  <c r="H63" i="6" s="1"/>
  <c r="F64" i="6"/>
  <c r="H64" i="6" s="1"/>
  <c r="D65" i="6"/>
  <c r="F65" i="6" s="1"/>
  <c r="H65" i="6" s="1"/>
  <c r="F66" i="6"/>
  <c r="H66" i="6" s="1"/>
  <c r="F67" i="6"/>
  <c r="H67" i="6" s="1"/>
  <c r="F68" i="6"/>
  <c r="H68" i="6" s="1"/>
  <c r="D69" i="6"/>
  <c r="F69" i="6" s="1"/>
  <c r="H69" i="6" s="1"/>
  <c r="D70" i="6"/>
  <c r="F70" i="6" s="1"/>
  <c r="H70" i="6" s="1"/>
  <c r="D71" i="6"/>
  <c r="F71" i="6" s="1"/>
  <c r="H71" i="6" s="1"/>
  <c r="D72" i="6"/>
  <c r="F72" i="6" s="1"/>
  <c r="H72" i="6" s="1"/>
  <c r="D73" i="6"/>
  <c r="F73" i="6" s="1"/>
  <c r="H73" i="6" s="1"/>
  <c r="D74" i="6"/>
  <c r="F74" i="6"/>
  <c r="H74" i="6" s="1"/>
  <c r="F75" i="6"/>
  <c r="H75" i="6" s="1"/>
  <c r="D76" i="6"/>
  <c r="F76" i="6" s="1"/>
  <c r="H76" i="6" s="1"/>
  <c r="D77" i="6"/>
  <c r="F77" i="6" s="1"/>
  <c r="H77" i="6" s="1"/>
  <c r="D78" i="6"/>
  <c r="F78" i="6" s="1"/>
  <c r="H78" i="6" s="1"/>
  <c r="D79" i="6"/>
  <c r="F79" i="6" s="1"/>
  <c r="H79" i="6" s="1"/>
  <c r="D80" i="6"/>
  <c r="F80" i="6" s="1"/>
  <c r="H80" i="6" s="1"/>
  <c r="D81" i="6"/>
  <c r="F81" i="6"/>
  <c r="H81" i="6" s="1"/>
  <c r="D82" i="6"/>
  <c r="F82" i="6" s="1"/>
  <c r="H82" i="6" s="1"/>
  <c r="D83" i="6"/>
  <c r="F83" i="6"/>
  <c r="H83" i="6" s="1"/>
  <c r="D84" i="6"/>
  <c r="F84" i="6" s="1"/>
  <c r="H84" i="6" s="1"/>
  <c r="D85" i="6"/>
  <c r="F85" i="6" s="1"/>
  <c r="H85" i="6" s="1"/>
  <c r="D86" i="6"/>
  <c r="F86" i="6" s="1"/>
  <c r="H86" i="6" s="1"/>
  <c r="D87" i="6"/>
  <c r="F87" i="6" s="1"/>
  <c r="H87" i="6" s="1"/>
  <c r="D88" i="6"/>
  <c r="F88" i="6" s="1"/>
  <c r="H88" i="6" s="1"/>
  <c r="D89" i="6"/>
  <c r="F89" i="6" s="1"/>
  <c r="H89" i="6" s="1"/>
  <c r="F90" i="6"/>
  <c r="H90" i="6" s="1"/>
  <c r="F91" i="6"/>
  <c r="H91" i="6" s="1"/>
  <c r="F92" i="6"/>
  <c r="H92" i="6" s="1"/>
  <c r="F93" i="6"/>
  <c r="H93" i="6" s="1"/>
  <c r="D94" i="6"/>
  <c r="F94" i="6" s="1"/>
  <c r="H94" i="6" s="1"/>
  <c r="H95" i="6" l="1"/>
  <c r="D95" i="6"/>
  <c r="F95" i="6"/>
  <c r="F8" i="5"/>
  <c r="H8" i="5" s="1"/>
  <c r="F9" i="5"/>
  <c r="F10" i="5"/>
  <c r="H10" i="5" s="1"/>
  <c r="F11" i="5"/>
  <c r="H11" i="5" s="1"/>
  <c r="F12" i="5"/>
  <c r="H12" i="5" s="1"/>
  <c r="F13" i="5"/>
  <c r="H13" i="5" s="1"/>
  <c r="F14" i="5"/>
  <c r="H14" i="5" s="1"/>
  <c r="F15" i="5"/>
  <c r="H15" i="5" s="1"/>
  <c r="F16" i="5"/>
  <c r="H16" i="5" s="1"/>
  <c r="F17" i="5"/>
  <c r="H17" i="5" s="1"/>
  <c r="F18" i="5"/>
  <c r="H18" i="5" s="1"/>
  <c r="F19" i="5"/>
  <c r="H19" i="5" s="1"/>
  <c r="F20" i="5"/>
  <c r="H20" i="5" s="1"/>
  <c r="F21" i="5"/>
  <c r="H21" i="5" s="1"/>
  <c r="F22" i="5"/>
  <c r="H22" i="5" s="1"/>
  <c r="F23" i="5"/>
  <c r="H23" i="5" s="1"/>
  <c r="F24" i="5"/>
  <c r="H24" i="5" s="1"/>
  <c r="F25" i="5"/>
  <c r="H25" i="5" s="1"/>
  <c r="F26" i="5"/>
  <c r="H26" i="5" s="1"/>
  <c r="F27" i="5"/>
  <c r="H27" i="5" s="1"/>
  <c r="F28" i="5"/>
  <c r="H28" i="5" s="1"/>
  <c r="F29" i="5"/>
  <c r="H29" i="5" s="1"/>
  <c r="F30" i="5"/>
  <c r="H30" i="5" s="1"/>
  <c r="F31" i="5"/>
  <c r="H31" i="5" s="1"/>
  <c r="F32" i="5"/>
  <c r="H32" i="5" s="1"/>
  <c r="F33" i="5"/>
  <c r="H33" i="5" s="1"/>
  <c r="F34" i="5"/>
  <c r="H34" i="5" s="1"/>
  <c r="F35" i="5"/>
  <c r="H35" i="5" s="1"/>
  <c r="F36" i="5"/>
  <c r="H36" i="5" s="1"/>
  <c r="F37" i="5"/>
  <c r="H37" i="5" s="1"/>
  <c r="F38" i="5"/>
  <c r="H38" i="5" s="1"/>
  <c r="F39" i="5"/>
  <c r="H39" i="5" s="1"/>
  <c r="F40" i="5"/>
  <c r="H40" i="5" s="1"/>
  <c r="F41" i="5"/>
  <c r="H41" i="5" s="1"/>
  <c r="F42" i="5"/>
  <c r="H42" i="5" s="1"/>
  <c r="F43" i="5"/>
  <c r="H43" i="5" s="1"/>
  <c r="F44" i="5"/>
  <c r="H44" i="5" s="1"/>
  <c r="F45" i="5"/>
  <c r="H45" i="5" s="1"/>
  <c r="F46" i="5"/>
  <c r="H46" i="5" s="1"/>
  <c r="F47" i="5"/>
  <c r="H47" i="5" s="1"/>
  <c r="F48" i="5"/>
  <c r="H48" i="5" s="1"/>
  <c r="F49" i="5"/>
  <c r="H49" i="5" s="1"/>
  <c r="D50" i="5"/>
  <c r="F51" i="5"/>
  <c r="H51" i="5" s="1"/>
  <c r="F52" i="5"/>
  <c r="H52" i="5" s="1"/>
  <c r="F53" i="5"/>
  <c r="H53" i="5" s="1"/>
  <c r="F54" i="5"/>
  <c r="F55" i="5"/>
  <c r="H55" i="5" s="1"/>
  <c r="F56" i="5"/>
  <c r="H56" i="5" s="1"/>
  <c r="F57" i="5"/>
  <c r="H57" i="5" s="1"/>
  <c r="F58" i="5"/>
  <c r="H58" i="5" s="1"/>
  <c r="F59" i="5"/>
  <c r="H59" i="5" s="1"/>
  <c r="F60" i="5"/>
  <c r="H60" i="5" s="1"/>
  <c r="F61" i="5"/>
  <c r="H61" i="5" s="1"/>
  <c r="F62" i="5"/>
  <c r="H62" i="5" s="1"/>
  <c r="F63" i="5"/>
  <c r="H63" i="5" s="1"/>
  <c r="F64" i="5"/>
  <c r="H64" i="5" s="1"/>
  <c r="F65" i="5"/>
  <c r="H65" i="5" s="1"/>
  <c r="F66" i="5"/>
  <c r="H66" i="5" s="1"/>
  <c r="F67" i="5"/>
  <c r="H67" i="5" s="1"/>
  <c r="F68" i="5"/>
  <c r="H68" i="5" s="1"/>
  <c r="F69" i="5"/>
  <c r="H69" i="5" s="1"/>
  <c r="F70" i="5"/>
  <c r="H70" i="5" s="1"/>
  <c r="F71" i="5"/>
  <c r="H71" i="5" s="1"/>
  <c r="F72" i="5"/>
  <c r="H72" i="5" s="1"/>
  <c r="F73" i="5"/>
  <c r="H73" i="5" s="1"/>
  <c r="F74" i="5"/>
  <c r="H74" i="5" s="1"/>
  <c r="F75" i="5"/>
  <c r="H75" i="5" s="1"/>
  <c r="F76" i="5"/>
  <c r="H76" i="5" s="1"/>
  <c r="F77" i="5"/>
  <c r="H77" i="5" s="1"/>
  <c r="F78" i="5"/>
  <c r="H78" i="5" s="1"/>
  <c r="F79" i="5"/>
  <c r="H79" i="5" s="1"/>
  <c r="F80" i="5"/>
  <c r="H80" i="5" s="1"/>
  <c r="F81" i="5"/>
  <c r="H81" i="5" s="1"/>
  <c r="F82" i="5"/>
  <c r="H82" i="5" s="1"/>
  <c r="F83" i="5"/>
  <c r="H83" i="5" s="1"/>
  <c r="F84" i="5"/>
  <c r="H84" i="5" s="1"/>
  <c r="F85" i="5"/>
  <c r="H85" i="5" s="1"/>
  <c r="F86" i="5"/>
  <c r="H86" i="5" s="1"/>
  <c r="F87" i="5"/>
  <c r="H87" i="5" s="1"/>
  <c r="F88" i="5"/>
  <c r="H88" i="5" s="1"/>
  <c r="F89" i="5"/>
  <c r="H89" i="5" s="1"/>
  <c r="F90" i="5"/>
  <c r="H90" i="5" s="1"/>
  <c r="F91" i="5"/>
  <c r="H91" i="5" s="1"/>
  <c r="F92" i="5"/>
  <c r="H92" i="5" s="1"/>
  <c r="F93" i="5"/>
  <c r="H93" i="5" s="1"/>
  <c r="F94" i="5"/>
  <c r="H94" i="5" s="1"/>
  <c r="F95" i="5"/>
  <c r="H95" i="5" s="1"/>
  <c r="F96" i="5"/>
  <c r="H96" i="5" s="1"/>
  <c r="F97" i="5"/>
  <c r="H97" i="5" s="1"/>
  <c r="F98" i="5"/>
  <c r="H98" i="5" s="1"/>
  <c r="F99" i="5"/>
  <c r="H99" i="5" s="1"/>
  <c r="F100" i="5"/>
  <c r="H100" i="5" s="1"/>
  <c r="F101" i="5"/>
  <c r="H101" i="5" s="1"/>
  <c r="F102" i="5"/>
  <c r="H102" i="5" s="1"/>
  <c r="F103" i="5"/>
  <c r="H103" i="5" s="1"/>
  <c r="F104" i="5"/>
  <c r="H104" i="5" s="1"/>
  <c r="F105" i="5"/>
  <c r="H105" i="5" s="1"/>
  <c r="F106" i="5"/>
  <c r="H106" i="5" s="1"/>
  <c r="F107" i="5"/>
  <c r="H107" i="5" s="1"/>
  <c r="F108" i="5"/>
  <c r="H108" i="5" s="1"/>
  <c r="F109" i="5"/>
  <c r="H109" i="5" s="1"/>
  <c r="F110" i="5"/>
  <c r="H110" i="5" s="1"/>
  <c r="F111" i="5"/>
  <c r="H111" i="5" s="1"/>
  <c r="D112" i="5"/>
  <c r="F50" i="5" l="1"/>
  <c r="H9" i="5"/>
  <c r="H50" i="5" s="1"/>
  <c r="F112" i="5"/>
  <c r="H54" i="5"/>
  <c r="H112" i="5" s="1"/>
  <c r="D8" i="1" l="1"/>
  <c r="F8" i="1" s="1"/>
  <c r="H8" i="1" s="1"/>
  <c r="D20" i="1"/>
  <c r="F20" i="1" s="1"/>
  <c r="H20" i="1" s="1"/>
  <c r="F25" i="1"/>
  <c r="H25" i="1" s="1"/>
  <c r="F24" i="1"/>
  <c r="H24" i="1" s="1"/>
  <c r="F22" i="1"/>
  <c r="H22" i="1" s="1"/>
  <c r="F21" i="1"/>
  <c r="H21" i="1" s="1"/>
  <c r="F19" i="1"/>
  <c r="H19" i="1" s="1"/>
  <c r="F17" i="1"/>
  <c r="H17" i="1" s="1"/>
  <c r="F12" i="1"/>
  <c r="H12" i="1" s="1"/>
  <c r="F10" i="1"/>
  <c r="H10" i="1" s="1"/>
  <c r="F9" i="1"/>
  <c r="H9" i="1" s="1"/>
  <c r="D33" i="1"/>
  <c r="F33" i="1" s="1"/>
  <c r="H33" i="1" s="1"/>
  <c r="D44" i="1"/>
  <c r="F44" i="1" s="1"/>
  <c r="H44" i="1" s="1"/>
  <c r="D48" i="1"/>
  <c r="F48" i="1" s="1"/>
  <c r="H48" i="1" s="1"/>
  <c r="D53" i="1"/>
  <c r="F53" i="1" s="1"/>
  <c r="H53" i="1" s="1"/>
  <c r="D56" i="1"/>
  <c r="F56" i="1" s="1"/>
  <c r="H56" i="1" s="1"/>
  <c r="D58" i="1"/>
  <c r="F58" i="1" s="1"/>
  <c r="H58" i="1" s="1"/>
  <c r="D63" i="1"/>
  <c r="F63" i="1" s="1"/>
  <c r="H63" i="1" s="1"/>
  <c r="D65" i="1"/>
  <c r="F65" i="1" s="1"/>
  <c r="H65" i="1" s="1"/>
  <c r="D69" i="1"/>
  <c r="F69" i="1" s="1"/>
  <c r="H69" i="1" s="1"/>
  <c r="D70" i="1"/>
  <c r="F70" i="1" s="1"/>
  <c r="H70" i="1" s="1"/>
  <c r="D71" i="1"/>
  <c r="F71" i="1" s="1"/>
  <c r="H71" i="1" s="1"/>
  <c r="D72" i="1"/>
  <c r="F72" i="1" s="1"/>
  <c r="H72" i="1" s="1"/>
  <c r="D73" i="1"/>
  <c r="F73" i="1" s="1"/>
  <c r="H73" i="1" s="1"/>
  <c r="D74" i="1"/>
  <c r="F74" i="1" s="1"/>
  <c r="H74" i="1" s="1"/>
  <c r="D76" i="1"/>
  <c r="F76" i="1" s="1"/>
  <c r="H76" i="1" s="1"/>
  <c r="D77" i="1"/>
  <c r="F77" i="1" s="1"/>
  <c r="H77" i="1" s="1"/>
  <c r="D78" i="1"/>
  <c r="F78" i="1" s="1"/>
  <c r="H78" i="1" s="1"/>
  <c r="D79" i="1"/>
  <c r="F79" i="1" s="1"/>
  <c r="H79" i="1" s="1"/>
  <c r="D80" i="1"/>
  <c r="F80" i="1" s="1"/>
  <c r="H80" i="1" s="1"/>
  <c r="D81" i="1"/>
  <c r="F81" i="1" s="1"/>
  <c r="H81" i="1" s="1"/>
  <c r="D82" i="1"/>
  <c r="F82" i="1" s="1"/>
  <c r="H82" i="1" s="1"/>
  <c r="D83" i="1"/>
  <c r="F83" i="1" s="1"/>
  <c r="H83" i="1" s="1"/>
  <c r="D84" i="1"/>
  <c r="F84" i="1" s="1"/>
  <c r="H84" i="1" s="1"/>
  <c r="D85" i="1"/>
  <c r="F85" i="1" s="1"/>
  <c r="H85" i="1" s="1"/>
  <c r="D86" i="1"/>
  <c r="F86" i="1" s="1"/>
  <c r="H86" i="1" s="1"/>
  <c r="D87" i="1"/>
  <c r="F87" i="1" s="1"/>
  <c r="H87" i="1" s="1"/>
  <c r="D88" i="1"/>
  <c r="F88" i="1" s="1"/>
  <c r="H88" i="1" s="1"/>
  <c r="D89" i="1"/>
  <c r="F89" i="1" s="1"/>
  <c r="H89" i="1" s="1"/>
  <c r="D94" i="1"/>
  <c r="F94" i="1" s="1"/>
  <c r="H94" i="1" s="1"/>
  <c r="F11" i="1"/>
  <c r="H11" i="1" s="1"/>
  <c r="F13" i="1"/>
  <c r="H13" i="1" s="1"/>
  <c r="F14" i="1"/>
  <c r="H14" i="1" s="1"/>
  <c r="F15" i="1"/>
  <c r="H15" i="1" s="1"/>
  <c r="F16" i="1"/>
  <c r="H16" i="1" s="1"/>
  <c r="F18" i="1"/>
  <c r="H18" i="1" s="1"/>
  <c r="F23" i="1"/>
  <c r="H23" i="1" s="1"/>
  <c r="F26" i="1"/>
  <c r="H26" i="1" s="1"/>
  <c r="F27" i="1"/>
  <c r="H27" i="1" s="1"/>
  <c r="F28" i="1"/>
  <c r="H28" i="1" s="1"/>
  <c r="F29" i="1"/>
  <c r="H29" i="1" s="1"/>
  <c r="F30" i="1"/>
  <c r="H30" i="1" s="1"/>
  <c r="F31" i="1"/>
  <c r="H31" i="1" s="1"/>
  <c r="F32" i="1"/>
  <c r="H32" i="1" s="1"/>
  <c r="F34" i="1"/>
  <c r="H34" i="1" s="1"/>
  <c r="F35" i="1"/>
  <c r="H35" i="1" s="1"/>
  <c r="F36" i="1"/>
  <c r="H36" i="1" s="1"/>
  <c r="F37" i="1"/>
  <c r="H37" i="1" s="1"/>
  <c r="F38" i="1"/>
  <c r="H38" i="1" s="1"/>
  <c r="F39" i="1"/>
  <c r="H39" i="1" s="1"/>
  <c r="F40" i="1"/>
  <c r="H40" i="1" s="1"/>
  <c r="F41" i="1"/>
  <c r="H41" i="1" s="1"/>
  <c r="F42" i="1"/>
  <c r="H42" i="1" s="1"/>
  <c r="F43" i="1"/>
  <c r="H43" i="1" s="1"/>
  <c r="F45" i="1"/>
  <c r="H45" i="1" s="1"/>
  <c r="F46" i="1"/>
  <c r="H46" i="1" s="1"/>
  <c r="F47" i="1"/>
  <c r="H47" i="1" s="1"/>
  <c r="F49" i="1"/>
  <c r="H49" i="1" s="1"/>
  <c r="F50" i="1"/>
  <c r="H50" i="1" s="1"/>
  <c r="F51" i="1"/>
  <c r="H51" i="1" s="1"/>
  <c r="F52" i="1"/>
  <c r="H52" i="1" s="1"/>
  <c r="F54" i="1"/>
  <c r="H54" i="1" s="1"/>
  <c r="F55" i="1"/>
  <c r="H55" i="1" s="1"/>
  <c r="F57" i="1"/>
  <c r="H57" i="1" s="1"/>
  <c r="F59" i="1"/>
  <c r="H59" i="1" s="1"/>
  <c r="F60" i="1"/>
  <c r="H60" i="1" s="1"/>
  <c r="F61" i="1"/>
  <c r="H61" i="1" s="1"/>
  <c r="F62" i="1"/>
  <c r="H62" i="1" s="1"/>
  <c r="F64" i="1"/>
  <c r="H64" i="1" s="1"/>
  <c r="F66" i="1"/>
  <c r="H66" i="1" s="1"/>
  <c r="F67" i="1"/>
  <c r="H67" i="1" s="1"/>
  <c r="F68" i="1"/>
  <c r="H68" i="1" s="1"/>
  <c r="F75" i="1"/>
  <c r="H75" i="1" s="1"/>
  <c r="F90" i="1"/>
  <c r="H90" i="1" s="1"/>
  <c r="F91" i="1"/>
  <c r="H91" i="1" s="1"/>
  <c r="F92" i="1"/>
  <c r="H92" i="1" s="1"/>
  <c r="F93" i="1"/>
  <c r="H93" i="1" s="1"/>
  <c r="H95" i="1" l="1"/>
  <c r="D95" i="1"/>
  <c r="F95" i="1"/>
</calcChain>
</file>

<file path=xl/sharedStrings.xml><?xml version="1.0" encoding="utf-8"?>
<sst xmlns="http://schemas.openxmlformats.org/spreadsheetml/2006/main" count="2289" uniqueCount="188">
  <si>
    <t>Puitpakendid</t>
  </si>
  <si>
    <t>Puit</t>
  </si>
  <si>
    <t>Segapakendid</t>
  </si>
  <si>
    <t>Metallpakendid</t>
  </si>
  <si>
    <t>Mootorsõidukite (M1 ja N1) rehvid</t>
  </si>
  <si>
    <t>Veokite vanarehvid</t>
  </si>
  <si>
    <t>Kivid ja pinnas, mida ei ole nimetatud koodinumbriga 17 05 03*</t>
  </si>
  <si>
    <t>Ehitus- ja lammutussegapraht, mida ei ole nimetatud koodinumbritega 17 09 01, 17 09 02 ja 17 09 03</t>
  </si>
  <si>
    <t>Olmereovee puhastusetted</t>
  </si>
  <si>
    <t>Biolagundatavad köögi-ja sööklajäätmed</t>
  </si>
  <si>
    <t>Toiduõli ja -rasv</t>
  </si>
  <si>
    <t>Plastid</t>
  </si>
  <si>
    <t>Suurjäätmed</t>
  </si>
  <si>
    <t>Klorofluorosüsivesinikke sisaldavad kasutuselt kõrvaldatud soojusvahetusseadmed</t>
  </si>
  <si>
    <t>Ohtlikke osi1 sisaldavad kasutuselt kõrvaldatud ekraanid, kuvarid ja suurema kui 100 cm2 ekraaniga varustatud seadmed, mida ei ole nimetatud koodinumbritega 20 01 21* ja 20 01 23*</t>
  </si>
  <si>
    <t>Ohtlikke osi1 sisaldavad kasutuselt kõrvaldatud suured seadmed (mille mis tahes väline mõõde on üle 50 cm), mida ei ole nimetatud koodinumbritega 20 01 21* ja 20 01 23*, 20 01 35 11* kuni 20 01 35 13*</t>
  </si>
  <si>
    <t>Ohtlikke osi1 sisaldavad kasutuselt kõrvaldatud väikesed seadmed (mille ükski väline mõõde ei ületa 50 cm), mida ei ole nimetatud koodinumbritega 20 01 21* ja 20 01 23*, 20 01 35 11* kuni 20 01 35 13* ja 20 01 35 16*</t>
  </si>
  <si>
    <t>Ohtlikke osi1 sisaldavad kasutuselt kõrvaldatud väikesed infotehnoloogia- ja telekommunikatsiooniseadmed (mille ükski väline mõõde ei ületa 50 cm), mida ei ole nimetatud koodinumbritega 20 01 21* ja 20 01 23*</t>
  </si>
  <si>
    <t>Kasutuselt kõrvaldatud soojusvahetusseadmed, mida ei ole nimetatud koodinumbriga 20 01 21*, 20 01 23* ja 20 01 35*</t>
  </si>
  <si>
    <t>Orgaanilisi lahusteid või muid ohtlikke aineid sisaldavad värvi- ja lakijäätmed</t>
  </si>
  <si>
    <t>Värve või lakke sisaldavad vesisuspensioonid, mis sisaldavad orgaanilisi lahusteid või muid ohtlikke aineid</t>
  </si>
  <si>
    <t>Ohtlikke aineid sisaldavad või nendega saastunud metallpakendid</t>
  </si>
  <si>
    <t>Ohtlikke aineid sisaldavad või nendega saastatud pakendid</t>
  </si>
  <si>
    <t>Ohtlike ainetega saastatud absorbendid, puhastuskaltsud, filtermaterjalid (sealhulgas nimistus mujal nimetamata õlifiltrid) ja kaitseriietus</t>
  </si>
  <si>
    <t>Õlifiltrid</t>
  </si>
  <si>
    <t>Ohtlikud osad, mida ei ole nimetatud koodinumbritega 16 01 07* kuni 16 01 11*, 16 01 13* ja 16 01 14*</t>
  </si>
  <si>
    <t>Ohtlikke aineid sisaldavad printerite tahma-, tooneri- ja tindikassetid</t>
  </si>
  <si>
    <t>Jäätmed, mida peab nakkuse vältimiseks koguma ja kõrvaldama erinõuete kohaselt</t>
  </si>
  <si>
    <t>Sortimata ravimikogumid</t>
  </si>
  <si>
    <t>Luminestsentslambid ja muud elavhõbedat sisaldavad jäätmed</t>
  </si>
  <si>
    <t>Koodinumbritega 16 06 01*, 16 06 02* ja 16 06 03* nimetatud patareid ja akud ning sortimata patarei- ja akukogumid, mille hulgas on selliseid patareisid või akusid</t>
  </si>
  <si>
    <t>Sünteetilised mootori-, käigukasti- ja määrdeõlid</t>
  </si>
  <si>
    <t>Muud mootori-, käigukasti- ja määrdeõlid</t>
  </si>
  <si>
    <t>Sadamates laevadelt vastuvõetud pilsivesi</t>
  </si>
  <si>
    <t>Muud kütused (sealhulgas kütusesegud)</t>
  </si>
  <si>
    <t>Õli sisaldavad jäätmed</t>
  </si>
  <si>
    <t>Plastpakendid</t>
  </si>
  <si>
    <t>Betooni-, tellise-, plaadi- või keraamikatootesegud, mida ei ole nimetatud koodinumbriga 17 01 06*</t>
  </si>
  <si>
    <t>Võrepraht</t>
  </si>
  <si>
    <t>Ohtlikke aineid sisaldavad antifriisid</t>
  </si>
  <si>
    <t>Pliiakud</t>
  </si>
  <si>
    <t>20012311*</t>
  </si>
  <si>
    <t>20013512*</t>
  </si>
  <si>
    <t>20013514*</t>
  </si>
  <si>
    <t>20013515*</t>
  </si>
  <si>
    <t>20013516*</t>
  </si>
  <si>
    <t>080111*</t>
  </si>
  <si>
    <t>080119*</t>
  </si>
  <si>
    <t>15011001*</t>
  </si>
  <si>
    <t>150110*</t>
  </si>
  <si>
    <t>150202*</t>
  </si>
  <si>
    <t>160107*</t>
  </si>
  <si>
    <t>160114*</t>
  </si>
  <si>
    <t>160121*</t>
  </si>
  <si>
    <t>16021511*</t>
  </si>
  <si>
    <t>160601*</t>
  </si>
  <si>
    <t>180103*</t>
  </si>
  <si>
    <t>180198*</t>
  </si>
  <si>
    <t>200121*</t>
  </si>
  <si>
    <t>200133*</t>
  </si>
  <si>
    <t>130206*</t>
  </si>
  <si>
    <t>130208*</t>
  </si>
  <si>
    <t>130402*</t>
  </si>
  <si>
    <t>130703*</t>
  </si>
  <si>
    <t>160708*</t>
  </si>
  <si>
    <t>Absorbendid, puhastuskaltsud, filtermaterjalid ja kaitseriietus, mida ei ole nimetatud koodinumbriga 15 02 02</t>
  </si>
  <si>
    <t>Anorgaanilised jäätmed, mida ei ole nimetatud koodinumbriga 16 03 03</t>
  </si>
  <si>
    <t>160506*</t>
  </si>
  <si>
    <t>Ohtlikest ainetest koosnevad või neid sisaldavad laborikemikaalid, sh laborikemikaalisegud</t>
  </si>
  <si>
    <t>Paber ja kartong</t>
  </si>
  <si>
    <t>Rõivad</t>
  </si>
  <si>
    <t>Tekstiil</t>
  </si>
  <si>
    <t>200127*</t>
  </si>
  <si>
    <t>Ohtlikke aineid sisaldavad värvid, trükivärvid, liimid ja vaigud</t>
  </si>
  <si>
    <t>20013511*</t>
  </si>
  <si>
    <t>Ohtlikke osi1 sisaldavad kasutuselt kõrvaldatud soojusvahetusseadmed, mida ei ole nimetatud koodinumbriga 20 01 21* ja 20 01 23*</t>
  </si>
  <si>
    <t>200198*</t>
  </si>
  <si>
    <t>Prügi (segaolmejäätmete) sortimisjäägid</t>
  </si>
  <si>
    <t>Reoveed purgimisele</t>
  </si>
  <si>
    <t xml:space="preserve">Koldetuhk, räbu ja katlatuhk (välja arvatud koodinumbriga 10 01 04* nimetatud katlatuhk ning koodinumbritega 10 01 96* ja 10 01 97* nimetatud jäätmed) </t>
  </si>
  <si>
    <t>Paber- ja kartongpakendid</t>
  </si>
  <si>
    <t>Kasutuselt kõrvaldatud väikesed infotehnoloogia- ja telekommunikatsiooniseadmed (mille ükski väline mõõde ei ületa 50 cm), mida ei ole nimetatud koodinumbriga 20 01 21*, 20 01 23* ja 20 01 35*</t>
  </si>
  <si>
    <t>Nimistus mujal nimetamata jäätmed</t>
  </si>
  <si>
    <t>Biolagunevad jäätmed</t>
  </si>
  <si>
    <t>Prügi (segaolmejäätmed)</t>
  </si>
  <si>
    <t>Ühik</t>
  </si>
  <si>
    <t>kg</t>
  </si>
  <si>
    <t xml:space="preserve">Pakkuja nimi: </t>
  </si>
  <si>
    <t xml:space="preserve">Pakkuja reg.kood: </t>
  </si>
  <si>
    <t xml:space="preserve">alla 240 l konteineri/ kasti/ papptoru/ vaadi/ ämbri jms mahuti rent </t>
  </si>
  <si>
    <t xml:space="preserve">1000 l plastikust terasraamiga konteineri (IBC) rent </t>
  </si>
  <si>
    <t xml:space="preserve">bigbag </t>
  </si>
  <si>
    <t xml:space="preserve">14-18 m3 PRESSkonteineri rent </t>
  </si>
  <si>
    <t xml:space="preserve">600-700 l (happekindel plastikust kaanega või ilma) konteineri rent </t>
  </si>
  <si>
    <t>kuni 240 l AK dokumentide konteineri rent</t>
  </si>
  <si>
    <t>teravate ja torkivate jäätmete konteiner kuni 10 l (ühekordseks kasutamiseks)</t>
  </si>
  <si>
    <t>teravate ja torkivate jäätmete konteiner kuni 20 l (ühekordseks kasutamiseks)</t>
  </si>
  <si>
    <t xml:space="preserve">kuni 2,5 m3 (kinnine, metall) konteineri rent </t>
  </si>
  <si>
    <t xml:space="preserve">kuni 5 m3 (kinnine, metall) konteineri rent  </t>
  </si>
  <si>
    <t xml:space="preserve">7-10 m3 (lahtine, metall) konteineri rent </t>
  </si>
  <si>
    <t xml:space="preserve">14-15 m3 (lahtine, metall) konteineri rent </t>
  </si>
  <si>
    <t>20-25 m3 (lahtine, metall) konteineri rent</t>
  </si>
  <si>
    <t xml:space="preserve">30+ m3 (lahtine, metall) konteineri rent </t>
  </si>
  <si>
    <t xml:space="preserve">1 inimese töötunni hind objektil (nt püüdurite puhastamine, alates teisest tunnist) </t>
  </si>
  <si>
    <t>Jäätmete/teenuse või kauba nimetus</t>
  </si>
  <si>
    <t>transport</t>
  </si>
  <si>
    <t>kaup</t>
  </si>
  <si>
    <t>rent</t>
  </si>
  <si>
    <t>Jäätmekood/ teenus/ kaup</t>
  </si>
  <si>
    <t>töötund</t>
  </si>
  <si>
    <t>AK dokumendid</t>
  </si>
  <si>
    <t>kuni 140 l AK dokumentide konteineri tühjendamine koos hävitamisega (sh laadimine, transport)</t>
  </si>
  <si>
    <t>kuni 240 l AK dokumentide konteineri tühjendamine koos hävitamisega (sh laadimine, transport)</t>
  </si>
  <si>
    <t>kord</t>
  </si>
  <si>
    <t>tund</t>
  </si>
  <si>
    <t>tk</t>
  </si>
  <si>
    <t>kuu</t>
  </si>
  <si>
    <t xml:space="preserve">ohtlike jäätmete maja minimaalselt 12 m2 rent </t>
  </si>
  <si>
    <t>Hind märkida kollastesse lahtritesse käibemaksuta ja maksimaalselt 2 kohta peale koma.</t>
  </si>
  <si>
    <t xml:space="preserve">200 l (metall, kaanega või kaane ja korgiga) vaadi rent </t>
  </si>
  <si>
    <t>600-800 l (metall, ratastel, kaanega) konteineri rent</t>
  </si>
  <si>
    <t xml:space="preserve">kuni 1,1 m3 (plast, ratastel, kaanega) konteineri rent </t>
  </si>
  <si>
    <t>20-25 m3 (kinnine, metall, pinal tüüp) konteineri rent</t>
  </si>
  <si>
    <t xml:space="preserve">240 l (plast, ratastel, kaanega, sh punane värv) konteineri rent </t>
  </si>
  <si>
    <t xml:space="preserve">600-700 l (plast, ratastel, kaanega, sh punane värv) konteineri rent </t>
  </si>
  <si>
    <t>Kasutuselt kõrvaldatud väikesed seadmed (mille ükski väline mõõde ei ületa 50 cm), mida ei ole nimetatud koodinumbriga 20 01 21*, 20 01 23* ja 20 01 35*, 20 01 36 11* kuni 20 01 36 13* ja 20 01 36 16*</t>
  </si>
  <si>
    <t>Ristsubsideerimine on keelatud.</t>
  </si>
  <si>
    <t>pumbaga paakauto töötund objektil (alates teisest tunnist)**</t>
  </si>
  <si>
    <t>**Paakauto korral, kui on vaja teostada samaaegselt tühjendamisele ka pesu puhta veega, arvestab tellija, et paakauto on kahe paagiga. Kui täitja teostab tööd kahe erineva autoga, siis tellija tasub ühe auto eest transpordi objektile.</t>
  </si>
  <si>
    <t xml:space="preserve">* Transport objektile peab sisaldama sõitu edasi-tagasi ja kuni 1 h tööaega objektil kohapeal. Kui ühe korra transpordiga paigaldatakse näiteks 3 jäätmekonteinerit erinevatesse asukohapunktidesse, siis seda arvestatakse ühe korra transpordina kõige kaugema objekti asukoha järgi. </t>
  </si>
  <si>
    <t>Ühe ühiku maksumus km-ta</t>
  </si>
  <si>
    <t>Kasutuselt kõrvaldatud suured seadmed (mille mis tahes väline mõõde on üle 50 cm), mida ei ole nimetatud koodinumbriga 20 01 21*, 20 01 23* ja 20 01 35*, 20 01 36 11* kuni 20 01 36 13*</t>
  </si>
  <si>
    <t>Kasutuselt kõrvaldatud ekraanid, kuvarid ja suurema kui 100 cm2 ekraaniga varusta-tud seadmed, mida ei ole nimetatud koodinumbriga 20 01 21*, 20 01 23* ja 20 01 35*</t>
  </si>
  <si>
    <t>PAKKUMUSE MAKSUMUS KOKKU</t>
  </si>
  <si>
    <t>Pakkuja täidab kõik kollased väljad ja kannab rohelise lahtri väärtuse RHRi hindamiskriteeriumite vormile.</t>
  </si>
  <si>
    <t>NB! Minikonkursil esitatud hinnad ei tohi ületada raamlepingus fikseeritud maksimaalseid ühikuhindasid.</t>
  </si>
  <si>
    <t>Pakkumuse vorm (Jõgevamaa)</t>
  </si>
  <si>
    <t>transport objektile Jõgevamaa piires*</t>
  </si>
  <si>
    <t>Tellija peamised asukohad (hind kehtib kõikidele Jõgevamaal asuvatele objektidele): Vilina, Jõgeva</t>
  </si>
  <si>
    <t>Ragn-Sells AS</t>
  </si>
  <si>
    <t>Teenuse hinna tõus alates 01.01.2026</t>
  </si>
  <si>
    <t>Ühe ühiku hind km-ta alates 01.01.2026</t>
  </si>
  <si>
    <t>Pakkumuse vorm</t>
  </si>
  <si>
    <t>Ühe ühiku maksimaalne maksumus km-ta</t>
  </si>
  <si>
    <t>Ühe ühiku maksimaalne maksumus km-ta alates 01.01.2026</t>
  </si>
  <si>
    <t>transport objektile Tallinna linna piires*</t>
  </si>
  <si>
    <t>transport objektile Harjumaa piires*</t>
  </si>
  <si>
    <t>transport objektile Raplamaa piires*</t>
  </si>
  <si>
    <t>transport objektile Järvamaa piires*</t>
  </si>
  <si>
    <t>transport objektile Saaremaa piires*</t>
  </si>
  <si>
    <t>transport objektile Hiiumaa piires*</t>
  </si>
  <si>
    <t>transport objektile Pärnumaa piires*</t>
  </si>
  <si>
    <t>transport objektile Läänemaa piires*</t>
  </si>
  <si>
    <t>transport objektile Lääne-Virumaa piires*</t>
  </si>
  <si>
    <t>transport objektile Ida-Virumaa piires*</t>
  </si>
  <si>
    <t>transport objektile Tartu linna piires*</t>
  </si>
  <si>
    <t>transport objektile Tartumaa piires*</t>
  </si>
  <si>
    <t>transport objektile Valgamaa piires*</t>
  </si>
  <si>
    <t>transport objektile Võrumaa piires*</t>
  </si>
  <si>
    <t>transport objektile Põlvamaa piires*</t>
  </si>
  <si>
    <t>transport objektile Viljandimaa piires*</t>
  </si>
  <si>
    <t>TEENUSED JA KAUBAD KOKKU</t>
  </si>
  <si>
    <t>Kasutuselt kõrvaldatud ekraanid, kuvarid ja suurema kui 100 cm2 ekraaniga varusta-tud seadmed,
mida ei ole nimetatud koodinumbriga 20 01 21*, 20 01 23* ja 20 01 35*</t>
  </si>
  <si>
    <t>Kasutuselt kõrvaldatud suured seadmed (mille mis tahes väline mõõde on üle 50 cm),
mida ei ole nimetatud koodinumbriga 20 01 21*, 20 01 23* ja 20 01 35*, 20 01 36 11* kuni 20 01 36 13*</t>
  </si>
  <si>
    <t>JÄÄTMELIIGID KOKKU</t>
  </si>
  <si>
    <t>Pakkuja täidab kõik kollased väljad ja kannab roheliste lahtrite väärtused RHRi hindamiskriteeriumite vormile.</t>
  </si>
  <si>
    <t>Tellija peamised asukohad (hind kehtib kõikidele Järvamaal asuvatele objektidele): Türi, Koigi küla (Nurmsi õppeväli)</t>
  </si>
  <si>
    <t>Pakkumuse vorm (Järvamaa)</t>
  </si>
  <si>
    <t>Tellija peamised asukohad (hind kehtib kõikidele Läänemaal asuvatele objektidele): Kiltsi, Piirsalu</t>
  </si>
  <si>
    <t>Pakkumuse vorm (Läänemaa)</t>
  </si>
  <si>
    <t>Tellija peamised asukohad (hind kehtib kõikidele Põlvamaal asuvatele objektidele): Põlva</t>
  </si>
  <si>
    <t>Pakkumuse vorm (Põlvamaa)</t>
  </si>
  <si>
    <t>Tellija peamised asukohad (hind kehtib kõikidele Pärnumaal asuvatele objektidele): Eametsa, Kikepera, Pärnu</t>
  </si>
  <si>
    <t>Pakkumuse vorm (Pärnumaa)</t>
  </si>
  <si>
    <t>Tellija peamised asukohad (hind kehtib kõikidele Valgamaal asuvatele objektidele): Valga</t>
  </si>
  <si>
    <t>Pakkumuse vorm (Valgamaa)</t>
  </si>
  <si>
    <r>
      <t xml:space="preserve">NB! Minikonkursil esitatud hinnad ei tohi ületada raamlepingus fikseeritud maksimaalseid ühikuhindasid </t>
    </r>
    <r>
      <rPr>
        <sz val="11"/>
        <color rgb="FFFF0000"/>
        <rFont val="Calibri"/>
        <family val="2"/>
        <charset val="186"/>
        <scheme val="minor"/>
      </rPr>
      <t>(G tulbas punase kirjaga märgitud ridadel ei ole raamlepingus maksimaalseid ühikuhindasid fikseeritud ehk nende ridade osas see tingimus ei kehti)</t>
    </r>
    <r>
      <rPr>
        <b/>
        <sz val="11"/>
        <color theme="1"/>
        <rFont val="Calibri"/>
        <family val="2"/>
        <charset val="186"/>
        <scheme val="minor"/>
      </rPr>
      <t>.</t>
    </r>
  </si>
  <si>
    <r>
      <t xml:space="preserve">Tellija peamised asukohad (hind kehtib kõikidele Ida-Virumaal asuvatele objektidele): </t>
    </r>
    <r>
      <rPr>
        <b/>
        <sz val="11"/>
        <color rgb="FFFF0000"/>
        <rFont val="Calibri"/>
        <family val="2"/>
        <charset val="186"/>
        <scheme val="minor"/>
      </rPr>
      <t>Jõhvi (Pargi 55, Jaama 37), Sirgala harjutusväli</t>
    </r>
  </si>
  <si>
    <t>BIOPRESSkonteineri pesu</t>
  </si>
  <si>
    <t>puhastus</t>
  </si>
  <si>
    <t>NB! Lisatud, raam-lepingus ei ole!</t>
  </si>
  <si>
    <t>min 10m3 BIOPRESSkonteineri rent - peab sobima vedelate toidujäätmete kogumiseks, transpordiks, ei tohi lekkida, peab olema varustatud seadmetega, mis vähendavad lõhna teket, konteinerisse peab saama mugavalt tühjendada 240 l konteinerit</t>
  </si>
  <si>
    <t>14-18 m3 PRESSkonteineri rent (1 tk segaolmele ja 1 tk paberile/papile), lubatud asendada ka 2 väiksema pressiga kumbki min 7m3</t>
  </si>
  <si>
    <t>Pakkumuse vorm (Ida-Virumaa)</t>
  </si>
  <si>
    <r>
      <t xml:space="preserve">Tellija peamised asukohad (hind kehtib kõikidele Tartus ja Tartumaal asuvatele objektidele): </t>
    </r>
    <r>
      <rPr>
        <b/>
        <sz val="11"/>
        <color rgb="FFFF0000"/>
        <rFont val="Calibri"/>
        <family val="2"/>
        <charset val="186"/>
        <scheme val="minor"/>
      </rPr>
      <t xml:space="preserve">Tartu (Riia 12, Võru 1, Puiestee 114c, Raatuse 110, Rebase 9, Ringtee 19, Vaksali 31, Lehola 1), Sirgu küla, Luunja </t>
    </r>
  </si>
  <si>
    <t>Pakkumuse vorm (Tartumaa)</t>
  </si>
  <si>
    <t>Uus teenuse hind alates 01.06.2026</t>
  </si>
  <si>
    <t>Seoses jäätmereformiga ja mootorikütuse kallinemisega lisanduv tasumäär al. 01.06.2026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</si>
</sst>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0\ &quot;€&quot;"/>
    <numFmt numFmtId="166" formatCode="#,##0.000\ &quot;€&quot;"/>
  </numFmts>
  <fonts count="7" x14ac:knownFonts="1">
    <font>
      <sz val="11"/>
      <color theme="1"/>
      <name val="Calibri"/>
      <family val="2"/>
      <charset val="186"/>
      <scheme val="minor"/>
    </font>
    <font>
      <sz val="10"/>
      <name val="Times New Roman"/>
      <family val="1"/>
      <charset val="186"/>
    </font>
    <font>
      <sz val="11"/>
      <name val="Calibri"/>
      <family val="2"/>
      <charset val="186"/>
      <scheme val="minor"/>
    </font>
    <font>
      <b/>
      <sz val="11"/>
      <color theme="1"/>
      <name val="Calibri"/>
      <family val="2"/>
      <charset val="186"/>
      <scheme val="minor"/>
    </font>
    <font>
      <sz val="11"/>
      <color theme="1"/>
      <name val="Calibri"/>
      <family val="2"/>
      <charset val="186"/>
      <scheme val="minor"/>
    </font>
    <font>
      <sz val="11"/>
      <color rgb="FFFF0000"/>
      <name val="Calibri"/>
      <family val="2"/>
      <charset val="186"/>
      <scheme val="minor"/>
    </font>
    <font>
      <b/>
      <sz val="11"/>
      <color rgb="FFFF0000"/>
      <name val="Calibri"/>
      <family val="2"/>
      <charset val="186"/>
      <scheme val="minor"/>
    </font>
  </fonts>
  <fills count="5">
    <fill>
      <patternFill patternType="none"/>
    </fill>
    <fill>
      <patternFill patternType="gray125"/>
    </fill>
    <fill>
      <patternFill patternType="solid">
        <fgColor rgb="FFFFFF00"/>
        <bgColor indexed="64"/>
      </patternFill>
    </fill>
    <fill>
      <patternFill patternType="solid">
        <fgColor theme="9" tint="0.79998168889431442"/>
        <bgColor indexed="64"/>
      </patternFill>
    </fill>
    <fill>
      <patternFill patternType="solid">
        <fgColor rgb="FF92D05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3">
    <xf numFmtId="0" fontId="0" fillId="0" borderId="0"/>
    <xf numFmtId="0" fontId="1" fillId="0" borderId="0"/>
    <xf numFmtId="9" fontId="4" fillId="0" borderId="0" applyFont="0" applyFill="0" applyBorder="0" applyAlignment="0" applyProtection="0"/>
  </cellStyleXfs>
  <cellXfs count="54">
    <xf numFmtId="0" fontId="0" fillId="0" borderId="0" xfId="0"/>
    <xf numFmtId="0" fontId="0" fillId="0" borderId="0" xfId="0" applyAlignment="1">
      <alignment wrapText="1"/>
    </xf>
    <xf numFmtId="0" fontId="0" fillId="0" borderId="0" xfId="0" applyAlignment="1">
      <alignment horizontal="left"/>
    </xf>
    <xf numFmtId="0" fontId="3" fillId="0" borderId="0" xfId="0" applyFont="1" applyAlignment="1">
      <alignment horizontal="left"/>
    </xf>
    <xf numFmtId="0" fontId="0" fillId="0" borderId="1" xfId="0" applyBorder="1" applyAlignment="1">
      <alignment wrapText="1"/>
    </xf>
    <xf numFmtId="0" fontId="0" fillId="0" borderId="1" xfId="0" applyBorder="1" applyAlignment="1">
      <alignment horizontal="left" wrapText="1"/>
    </xf>
    <xf numFmtId="0" fontId="2" fillId="0" borderId="1" xfId="0" applyFont="1" applyBorder="1" applyAlignment="1">
      <alignment wrapText="1"/>
    </xf>
    <xf numFmtId="0" fontId="2" fillId="0" borderId="1" xfId="0" applyFont="1" applyBorder="1" applyAlignment="1">
      <alignment horizontal="left" wrapText="1"/>
    </xf>
    <xf numFmtId="4" fontId="3" fillId="0" borderId="1" xfId="0" applyNumberFormat="1" applyFont="1" applyBorder="1" applyAlignment="1">
      <alignment wrapText="1"/>
    </xf>
    <xf numFmtId="0" fontId="3" fillId="0" borderId="1" xfId="0" applyFont="1" applyBorder="1" applyAlignment="1">
      <alignment wrapText="1"/>
    </xf>
    <xf numFmtId="4" fontId="0" fillId="0" borderId="0" xfId="0" applyNumberFormat="1" applyAlignment="1">
      <alignment wrapText="1"/>
    </xf>
    <xf numFmtId="0" fontId="0" fillId="2" borderId="1" xfId="0" applyFill="1" applyBorder="1" applyAlignment="1">
      <alignment horizontal="left" wrapText="1"/>
    </xf>
    <xf numFmtId="4" fontId="0" fillId="0" borderId="0" xfId="0" applyNumberFormat="1"/>
    <xf numFmtId="0" fontId="0" fillId="0" borderId="1" xfId="0" applyBorder="1"/>
    <xf numFmtId="0" fontId="0" fillId="3" borderId="1" xfId="0" applyFill="1" applyBorder="1" applyAlignment="1">
      <alignment wrapText="1"/>
    </xf>
    <xf numFmtId="4" fontId="3" fillId="3" borderId="1" xfId="0" applyNumberFormat="1" applyFont="1" applyFill="1" applyBorder="1" applyAlignment="1">
      <alignment wrapText="1"/>
    </xf>
    <xf numFmtId="0" fontId="3" fillId="3" borderId="1" xfId="0" applyFont="1" applyFill="1" applyBorder="1" applyAlignment="1">
      <alignment horizontal="right" wrapText="1"/>
    </xf>
    <xf numFmtId="3" fontId="3" fillId="3" borderId="1" xfId="0" applyNumberFormat="1" applyFont="1" applyFill="1" applyBorder="1" applyAlignment="1">
      <alignment wrapText="1"/>
    </xf>
    <xf numFmtId="0" fontId="3" fillId="0" borderId="0" xfId="0" applyFont="1"/>
    <xf numFmtId="4" fontId="0" fillId="2" borderId="1" xfId="0" applyNumberFormat="1" applyFill="1" applyBorder="1" applyAlignment="1">
      <alignment wrapText="1"/>
    </xf>
    <xf numFmtId="164" fontId="4" fillId="0" borderId="1" xfId="2" applyNumberFormat="1" applyFont="1" applyFill="1" applyBorder="1" applyAlignment="1">
      <alignment wrapText="1"/>
    </xf>
    <xf numFmtId="164" fontId="0" fillId="0" borderId="1" xfId="2" applyNumberFormat="1" applyFont="1" applyBorder="1" applyAlignment="1">
      <alignment wrapText="1"/>
    </xf>
    <xf numFmtId="2" fontId="3" fillId="0" borderId="1" xfId="0" applyNumberFormat="1" applyFont="1" applyBorder="1" applyAlignment="1">
      <alignment wrapText="1"/>
    </xf>
    <xf numFmtId="4" fontId="2" fillId="2" borderId="1" xfId="0" applyNumberFormat="1" applyFont="1" applyFill="1" applyBorder="1" applyAlignment="1">
      <alignment wrapText="1"/>
    </xf>
    <xf numFmtId="2" fontId="3" fillId="3" borderId="1" xfId="0" applyNumberFormat="1" applyFont="1" applyFill="1" applyBorder="1" applyAlignment="1">
      <alignment wrapText="1"/>
    </xf>
    <xf numFmtId="4" fontId="3" fillId="2" borderId="1" xfId="0" applyNumberFormat="1" applyFont="1" applyFill="1" applyBorder="1" applyAlignment="1">
      <alignment wrapText="1"/>
    </xf>
    <xf numFmtId="164" fontId="0" fillId="0" borderId="1" xfId="2" applyNumberFormat="1" applyFont="1" applyFill="1" applyBorder="1" applyAlignment="1">
      <alignment wrapText="1"/>
    </xf>
    <xf numFmtId="4" fontId="3" fillId="0" borderId="1" xfId="0" applyNumberFormat="1" applyFont="1" applyBorder="1" applyAlignment="1">
      <alignment horizontal="left" wrapText="1"/>
    </xf>
    <xf numFmtId="0" fontId="0" fillId="4" borderId="1" xfId="0" applyFill="1" applyBorder="1" applyAlignment="1">
      <alignment wrapText="1"/>
    </xf>
    <xf numFmtId="0" fontId="0" fillId="4" borderId="1" xfId="0" applyFill="1" applyBorder="1" applyAlignment="1">
      <alignment horizontal="left" wrapText="1"/>
    </xf>
    <xf numFmtId="0" fontId="2" fillId="4" borderId="1" xfId="0" applyFont="1" applyFill="1" applyBorder="1" applyAlignment="1">
      <alignment horizontal="left" wrapText="1"/>
    </xf>
    <xf numFmtId="4" fontId="3" fillId="4" borderId="1" xfId="0" applyNumberFormat="1" applyFont="1" applyFill="1" applyBorder="1" applyAlignment="1">
      <alignment wrapText="1"/>
    </xf>
    <xf numFmtId="0" fontId="2" fillId="4" borderId="1" xfId="0" applyFont="1" applyFill="1" applyBorder="1" applyAlignment="1">
      <alignment wrapText="1"/>
    </xf>
    <xf numFmtId="0" fontId="0" fillId="4" borderId="1" xfId="0" applyFill="1" applyBorder="1"/>
    <xf numFmtId="164" fontId="0" fillId="4" borderId="1" xfId="2" applyNumberFormat="1" applyFont="1" applyFill="1" applyBorder="1" applyAlignment="1">
      <alignment wrapText="1"/>
    </xf>
    <xf numFmtId="165" fontId="0" fillId="4" borderId="1" xfId="0" applyNumberFormat="1" applyFill="1" applyBorder="1" applyAlignment="1">
      <alignment wrapText="1"/>
    </xf>
    <xf numFmtId="2" fontId="3" fillId="4" borderId="1" xfId="0" applyNumberFormat="1" applyFont="1" applyFill="1" applyBorder="1" applyAlignment="1">
      <alignment wrapText="1"/>
    </xf>
    <xf numFmtId="0" fontId="0" fillId="0" borderId="0" xfId="0" applyAlignment="1">
      <alignment wrapText="1"/>
    </xf>
    <xf numFmtId="0" fontId="0" fillId="0" borderId="1" xfId="0" applyFill="1" applyBorder="1" applyAlignment="1">
      <alignment wrapText="1"/>
    </xf>
    <xf numFmtId="2" fontId="3" fillId="0" borderId="1" xfId="0" applyNumberFormat="1" applyFont="1" applyFill="1" applyBorder="1" applyAlignment="1">
      <alignment wrapText="1"/>
    </xf>
    <xf numFmtId="0" fontId="2" fillId="0" borderId="0" xfId="0" applyFont="1" applyAlignment="1">
      <alignment wrapText="1"/>
    </xf>
    <xf numFmtId="0" fontId="0" fillId="0" borderId="0" xfId="0" applyAlignment="1">
      <alignment wrapText="1"/>
    </xf>
    <xf numFmtId="0" fontId="2" fillId="0" borderId="2" xfId="0" applyFont="1" applyBorder="1" applyAlignment="1">
      <alignment wrapText="1"/>
    </xf>
    <xf numFmtId="0" fontId="0" fillId="0" borderId="2" xfId="0" applyBorder="1" applyAlignment="1">
      <alignment wrapText="1"/>
    </xf>
    <xf numFmtId="0" fontId="5" fillId="0" borderId="1" xfId="0" applyFont="1" applyBorder="1" applyAlignment="1">
      <alignment wrapText="1"/>
    </xf>
    <xf numFmtId="0" fontId="0" fillId="0" borderId="1" xfId="0" applyBorder="1" applyAlignment="1">
      <alignment wrapText="1"/>
    </xf>
    <xf numFmtId="0" fontId="3" fillId="0" borderId="0" xfId="0" applyFont="1" applyAlignment="1">
      <alignment wrapText="1"/>
    </xf>
    <xf numFmtId="0" fontId="0" fillId="0" borderId="1" xfId="0" applyFill="1" applyBorder="1" applyAlignment="1">
      <alignment horizontal="left" wrapText="1"/>
    </xf>
    <xf numFmtId="0" fontId="2" fillId="0" borderId="1" xfId="0" applyFont="1" applyFill="1" applyBorder="1" applyAlignment="1">
      <alignment wrapText="1"/>
    </xf>
    <xf numFmtId="165" fontId="0" fillId="0" borderId="1" xfId="0" applyNumberFormat="1" applyFill="1" applyBorder="1" applyAlignment="1">
      <alignment wrapText="1"/>
    </xf>
    <xf numFmtId="4" fontId="3" fillId="0" borderId="1" xfId="0" applyNumberFormat="1" applyFont="1" applyFill="1" applyBorder="1" applyAlignment="1">
      <alignment wrapText="1"/>
    </xf>
    <xf numFmtId="166" fontId="0" fillId="0" borderId="1" xfId="0" applyNumberFormat="1" applyFill="1" applyBorder="1" applyAlignment="1">
      <alignment wrapText="1"/>
    </xf>
    <xf numFmtId="0" fontId="2" fillId="0" borderId="1" xfId="0" applyFont="1" applyFill="1" applyBorder="1" applyAlignment="1">
      <alignment horizontal="left" wrapText="1"/>
    </xf>
    <xf numFmtId="4" fontId="3" fillId="0" borderId="1" xfId="0" applyNumberFormat="1" applyFont="1" applyBorder="1" applyAlignment="1">
      <alignment horizontal="center" wrapText="1"/>
    </xf>
  </cellXfs>
  <cellStyles count="3">
    <cellStyle name="Normaallaad_Leht1" xfId="1" xr:uid="{00000000-0005-0000-0000-000000000000}"/>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4</xdr:col>
      <xdr:colOff>241932</xdr:colOff>
      <xdr:row>0</xdr:row>
      <xdr:rowOff>76202</xdr:rowOff>
    </xdr:from>
    <xdr:to>
      <xdr:col>7</xdr:col>
      <xdr:colOff>590549</xdr:colOff>
      <xdr:row>3</xdr:row>
      <xdr:rowOff>19050</xdr:rowOff>
    </xdr:to>
    <xdr:sp macro="" textlink="" fLocksText="0">
      <xdr:nvSpPr>
        <xdr:cNvPr id="2" name="TextBox 2">
          <a:extLst>
            <a:ext uri="{FF2B5EF4-FFF2-40B4-BE49-F238E27FC236}">
              <a16:creationId xmlns:a16="http://schemas.microsoft.com/office/drawing/2014/main" id="{EAD23A13-8C7F-45AD-A4E2-617F7E5AD118}"/>
            </a:ext>
          </a:extLst>
        </xdr:cNvPr>
        <xdr:cNvSpPr>
          <a:spLocks noChangeArrowheads="1"/>
        </xdr:cNvSpPr>
      </xdr:nvSpPr>
      <xdr:spPr bwMode="auto">
        <a:xfrm>
          <a:off x="5747382" y="76202"/>
          <a:ext cx="3006092" cy="514348"/>
        </a:xfrm>
        <a:prstGeom prst="rect">
          <a:avLst/>
        </a:prstGeom>
        <a:solidFill>
          <a:srgbClr val="FFFFFF"/>
        </a:solidFill>
        <a:ln w="9360" cap="flat">
          <a:solidFill>
            <a:srgbClr val="BCBCBC"/>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0000" tIns="45000" rIns="90000" bIns="45000" anchor="t"/>
        <a:lstStyle/>
        <a:p>
          <a:pPr marL="0" marR="0" lvl="0" indent="0" algn="r" defTabSz="914400" eaLnBrk="1" fontAlgn="auto" latinLnBrk="0" hangingPunct="1">
            <a:lnSpc>
              <a:spcPct val="100000"/>
            </a:lnSpc>
            <a:spcBef>
              <a:spcPts val="0"/>
            </a:spcBef>
            <a:spcAft>
              <a:spcPts val="0"/>
            </a:spcAft>
            <a:buClrTx/>
            <a:buSzTx/>
            <a:buFontTx/>
            <a:buNone/>
            <a:tabLst/>
            <a:defRPr/>
          </a:pPr>
          <a:r>
            <a:rPr kumimoji="0" lang="et-EE" sz="1100" b="1" i="0" u="none" strike="noStrike" kern="0" cap="none" spc="0" normalizeH="0" baseline="0" noProof="0">
              <a:ln>
                <a:noFill/>
              </a:ln>
              <a:solidFill>
                <a:sysClr val="windowText" lastClr="000000"/>
              </a:solidFill>
              <a:effectLst/>
              <a:uLnTx/>
              <a:uFillTx/>
              <a:latin typeface="+mn-lt"/>
              <a:ea typeface="+mn-ea"/>
              <a:cs typeface="Arial" panose="020B0604020202020204" pitchFamily="34" charset="0"/>
            </a:rPr>
            <a:t>Lisa 1.1</a:t>
          </a:r>
          <a:endParaRPr kumimoji="0" lang="et-EE" sz="1100" b="0" i="0" u="none" strike="noStrike" kern="0" cap="none" spc="0" normalizeH="0" baseline="0" noProof="0">
            <a:ln>
              <a:noFill/>
            </a:ln>
            <a:solidFill>
              <a:sysClr val="windowText" lastClr="000000"/>
            </a:solidFill>
            <a:effectLst/>
            <a:uLnTx/>
            <a:uFillTx/>
            <a:latin typeface="+mn-lt"/>
            <a:cs typeface="Arial" panose="020B0604020202020204" pitchFamily="34" charset="0"/>
          </a:endParaRPr>
        </a:p>
        <a:p>
          <a:pPr marL="0" marR="0" lvl="0" indent="0" algn="r" defTabSz="914400" eaLnBrk="1" fontAlgn="auto" latinLnBrk="0" hangingPunct="1">
            <a:lnSpc>
              <a:spcPct val="100000"/>
            </a:lnSpc>
            <a:spcBef>
              <a:spcPts val="0"/>
            </a:spcBef>
            <a:spcAft>
              <a:spcPts val="0"/>
            </a:spcAft>
            <a:buClrTx/>
            <a:buSzTx/>
            <a:buFontTx/>
            <a:buNone/>
            <a:tabLst/>
            <a:defRPr/>
          </a:pPr>
          <a:r>
            <a:rPr kumimoji="0" lang="et-EE" sz="1100" b="0" i="0" u="none" strike="noStrike" kern="0" cap="none" spc="0" normalizeH="0" baseline="0" noProof="0">
              <a:ln>
                <a:noFill/>
              </a:ln>
              <a:solidFill>
                <a:sysClr val="windowText" lastClr="000000"/>
              </a:solidFill>
              <a:effectLst/>
              <a:uLnTx/>
              <a:uFillTx/>
              <a:latin typeface="+mn-lt"/>
              <a:ea typeface="+mn-ea"/>
              <a:cs typeface="Arial" panose="020B0604020202020204" pitchFamily="34" charset="0"/>
            </a:rPr>
            <a:t>Raamlepingu nr 2-2/23/511-1 muudatus 2</a:t>
          </a:r>
          <a:endParaRPr kumimoji="0" lang="et-EE" sz="1100" b="0" i="0" u="none" strike="noStrike" kern="0" cap="none" spc="0" normalizeH="0" baseline="0" noProof="0">
            <a:ln>
              <a:noFill/>
            </a:ln>
            <a:solidFill>
              <a:sysClr val="windowText" lastClr="000000"/>
            </a:solidFill>
            <a:effectLst/>
            <a:uLnTx/>
            <a:uFillTx/>
            <a:latin typeface="+mn-lt"/>
            <a:cs typeface="Arial" panose="020B0604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276225</xdr:colOff>
      <xdr:row>0</xdr:row>
      <xdr:rowOff>85726</xdr:rowOff>
    </xdr:from>
    <xdr:to>
      <xdr:col>7</xdr:col>
      <xdr:colOff>466725</xdr:colOff>
      <xdr:row>3</xdr:row>
      <xdr:rowOff>47625</xdr:rowOff>
    </xdr:to>
    <xdr:sp macro="" textlink="" fLocksText="0">
      <xdr:nvSpPr>
        <xdr:cNvPr id="5" name="TextBox 2">
          <a:extLst>
            <a:ext uri="{FF2B5EF4-FFF2-40B4-BE49-F238E27FC236}">
              <a16:creationId xmlns:a16="http://schemas.microsoft.com/office/drawing/2014/main" id="{00000000-0008-0000-0000-000003000000}"/>
            </a:ext>
          </a:extLst>
        </xdr:cNvPr>
        <xdr:cNvSpPr>
          <a:spLocks noChangeArrowheads="1"/>
        </xdr:cNvSpPr>
      </xdr:nvSpPr>
      <xdr:spPr bwMode="auto">
        <a:xfrm>
          <a:off x="6257925" y="85726"/>
          <a:ext cx="2771775" cy="533399"/>
        </a:xfrm>
        <a:prstGeom prst="rect">
          <a:avLst/>
        </a:prstGeom>
        <a:solidFill>
          <a:srgbClr val="FFFFFF"/>
        </a:solidFill>
        <a:ln w="9360" cap="flat">
          <a:solidFill>
            <a:srgbClr val="BCBCBC"/>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0000" tIns="45000" rIns="90000" bIns="45000" anchor="t"/>
        <a:lstStyle/>
        <a:p>
          <a:pPr marL="0" marR="0" lvl="0" indent="0" algn="r" defTabSz="914400" eaLnBrk="1" fontAlgn="auto" latinLnBrk="0" hangingPunct="1">
            <a:lnSpc>
              <a:spcPct val="100000"/>
            </a:lnSpc>
            <a:spcBef>
              <a:spcPts val="0"/>
            </a:spcBef>
            <a:spcAft>
              <a:spcPts val="0"/>
            </a:spcAft>
            <a:buClrTx/>
            <a:buSzTx/>
            <a:buFontTx/>
            <a:buNone/>
            <a:tabLst/>
            <a:defRPr/>
          </a:pPr>
          <a:r>
            <a:rPr kumimoji="0" lang="et-EE" sz="1100" b="1" i="0" u="none" strike="noStrike" kern="0" cap="none" spc="0" normalizeH="0" baseline="0" noProof="0">
              <a:ln>
                <a:noFill/>
              </a:ln>
              <a:solidFill>
                <a:sysClr val="windowText" lastClr="000000"/>
              </a:solidFill>
              <a:effectLst/>
              <a:uLnTx/>
              <a:uFillTx/>
              <a:latin typeface="+mn-lt"/>
              <a:ea typeface="+mn-ea"/>
              <a:cs typeface="Arial" panose="020B0604020202020204" pitchFamily="34" charset="0"/>
            </a:rPr>
            <a:t>Lisa 1</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t-EE" sz="1100" b="0" i="0" u="none" strike="noStrike" kern="0" cap="none" spc="0" normalizeH="0" baseline="0" noProof="0">
              <a:ln>
                <a:noFill/>
              </a:ln>
              <a:solidFill>
                <a:sysClr val="windowText" lastClr="000000"/>
              </a:solidFill>
              <a:effectLst/>
              <a:uLnTx/>
              <a:uFillTx/>
              <a:latin typeface="+mn-lt"/>
              <a:ea typeface="+mn-ea"/>
              <a:cs typeface="Arial" panose="020B0604020202020204" pitchFamily="34" charset="0"/>
            </a:rPr>
            <a:t>Hankelepingu nr 2-2/23/511-2 muudatus 2</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409575</xdr:colOff>
      <xdr:row>0</xdr:row>
      <xdr:rowOff>62866</xdr:rowOff>
    </xdr:from>
    <xdr:to>
      <xdr:col>7</xdr:col>
      <xdr:colOff>666750</xdr:colOff>
      <xdr:row>2</xdr:row>
      <xdr:rowOff>177165</xdr:rowOff>
    </xdr:to>
    <xdr:sp macro="" textlink="" fLocksText="0">
      <xdr:nvSpPr>
        <xdr:cNvPr id="2" name="TextBox 2">
          <a:extLst>
            <a:ext uri="{FF2B5EF4-FFF2-40B4-BE49-F238E27FC236}">
              <a16:creationId xmlns:a16="http://schemas.microsoft.com/office/drawing/2014/main" id="{CAD1DC41-98D0-4014-8445-ABF62DB7080F}"/>
            </a:ext>
          </a:extLst>
        </xdr:cNvPr>
        <xdr:cNvSpPr>
          <a:spLocks noChangeArrowheads="1"/>
        </xdr:cNvSpPr>
      </xdr:nvSpPr>
      <xdr:spPr bwMode="auto">
        <a:xfrm>
          <a:off x="6638925" y="62866"/>
          <a:ext cx="2962275" cy="495299"/>
        </a:xfrm>
        <a:prstGeom prst="rect">
          <a:avLst/>
        </a:prstGeom>
        <a:solidFill>
          <a:srgbClr val="FFFFFF"/>
        </a:solidFill>
        <a:ln w="9360" cap="flat">
          <a:solidFill>
            <a:srgbClr val="BCBCBC"/>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0000" tIns="45000" rIns="90000" bIns="45000" anchor="t"/>
        <a:lstStyle/>
        <a:p>
          <a:pPr marL="0" marR="0" lvl="0" indent="0" algn="r" defTabSz="914400" eaLnBrk="1" fontAlgn="auto" latinLnBrk="0" hangingPunct="1">
            <a:lnSpc>
              <a:spcPct val="100000"/>
            </a:lnSpc>
            <a:spcBef>
              <a:spcPts val="0"/>
            </a:spcBef>
            <a:spcAft>
              <a:spcPts val="0"/>
            </a:spcAft>
            <a:buClrTx/>
            <a:buSzTx/>
            <a:buFontTx/>
            <a:buNone/>
            <a:tabLst/>
            <a:defRPr/>
          </a:pPr>
          <a:r>
            <a:rPr kumimoji="0" lang="et-EE" sz="1100" b="1" i="0" u="none" strike="noStrike" kern="0" cap="none" spc="0" normalizeH="0" baseline="0" noProof="0">
              <a:ln>
                <a:noFill/>
              </a:ln>
              <a:solidFill>
                <a:sysClr val="windowText" lastClr="000000"/>
              </a:solidFill>
              <a:effectLst/>
              <a:uLnTx/>
              <a:uFillTx/>
              <a:latin typeface="+mn-lt"/>
              <a:ea typeface="+mn-ea"/>
              <a:cs typeface="Arial" panose="020B0604020202020204" pitchFamily="34" charset="0"/>
            </a:rPr>
            <a:t>Lisa 2</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t-EE" sz="1100" b="0" i="0" u="none" strike="noStrike" kern="0" cap="none" spc="0" normalizeH="0" baseline="0" noProof="0">
              <a:ln>
                <a:noFill/>
              </a:ln>
              <a:solidFill>
                <a:sysClr val="windowText" lastClr="000000"/>
              </a:solidFill>
              <a:effectLst/>
              <a:uLnTx/>
              <a:uFillTx/>
              <a:latin typeface="+mn-lt"/>
              <a:ea typeface="+mn-ea"/>
              <a:cs typeface="Arial" panose="020B0604020202020204" pitchFamily="34" charset="0"/>
            </a:rPr>
            <a:t>Hankelepingu nr 2-2/23/511-2 muudatus 2</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304800</xdr:colOff>
      <xdr:row>0</xdr:row>
      <xdr:rowOff>104776</xdr:rowOff>
    </xdr:from>
    <xdr:to>
      <xdr:col>7</xdr:col>
      <xdr:colOff>552450</xdr:colOff>
      <xdr:row>3</xdr:row>
      <xdr:rowOff>43815</xdr:rowOff>
    </xdr:to>
    <xdr:sp macro="" textlink="" fLocksText="0">
      <xdr:nvSpPr>
        <xdr:cNvPr id="2" name="TextBox 2">
          <a:extLst>
            <a:ext uri="{FF2B5EF4-FFF2-40B4-BE49-F238E27FC236}">
              <a16:creationId xmlns:a16="http://schemas.microsoft.com/office/drawing/2014/main" id="{A71C6FA5-6180-4E99-9BBC-81054C0B82A9}"/>
            </a:ext>
          </a:extLst>
        </xdr:cNvPr>
        <xdr:cNvSpPr>
          <a:spLocks noChangeArrowheads="1"/>
        </xdr:cNvSpPr>
      </xdr:nvSpPr>
      <xdr:spPr bwMode="auto">
        <a:xfrm>
          <a:off x="6534150" y="104776"/>
          <a:ext cx="2924175" cy="510539"/>
        </a:xfrm>
        <a:prstGeom prst="rect">
          <a:avLst/>
        </a:prstGeom>
        <a:solidFill>
          <a:srgbClr val="FFFFFF"/>
        </a:solidFill>
        <a:ln w="9360" cap="flat">
          <a:solidFill>
            <a:srgbClr val="BCBCBC"/>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0000" tIns="45000" rIns="90000" bIns="45000" anchor="t"/>
        <a:lstStyle/>
        <a:p>
          <a:pPr marL="0" marR="0" lvl="0" indent="0" algn="r" defTabSz="914400" eaLnBrk="1" fontAlgn="auto" latinLnBrk="0" hangingPunct="1">
            <a:lnSpc>
              <a:spcPct val="100000"/>
            </a:lnSpc>
            <a:spcBef>
              <a:spcPts val="0"/>
            </a:spcBef>
            <a:spcAft>
              <a:spcPts val="0"/>
            </a:spcAft>
            <a:buClrTx/>
            <a:buSzTx/>
            <a:buFontTx/>
            <a:buNone/>
            <a:tabLst/>
            <a:defRPr/>
          </a:pPr>
          <a:r>
            <a:rPr kumimoji="0" lang="et-EE" sz="1100" b="1" i="0" u="none" strike="noStrike" kern="0" cap="none" spc="0" normalizeH="0" baseline="0" noProof="0">
              <a:ln>
                <a:noFill/>
              </a:ln>
              <a:solidFill>
                <a:sysClr val="windowText" lastClr="000000"/>
              </a:solidFill>
              <a:effectLst/>
              <a:uLnTx/>
              <a:uFillTx/>
              <a:latin typeface="+mn-lt"/>
              <a:ea typeface="+mn-ea"/>
              <a:cs typeface="Arial" panose="020B0604020202020204" pitchFamily="34" charset="0"/>
            </a:rPr>
            <a:t>Lisa 3</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t-EE" sz="1100" b="0" i="0" u="none" strike="noStrike" kern="0" cap="none" spc="0" normalizeH="0" baseline="0" noProof="0">
              <a:ln>
                <a:noFill/>
              </a:ln>
              <a:solidFill>
                <a:sysClr val="windowText" lastClr="000000"/>
              </a:solidFill>
              <a:effectLst/>
              <a:uLnTx/>
              <a:uFillTx/>
              <a:latin typeface="+mn-lt"/>
              <a:ea typeface="+mn-ea"/>
              <a:cs typeface="Arial" panose="020B0604020202020204" pitchFamily="34" charset="0"/>
            </a:rPr>
            <a:t>Hankelepingu nr 2-2/23/511-2 muudatus 2</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xdr:col>
      <xdr:colOff>238125</xdr:colOff>
      <xdr:row>0</xdr:row>
      <xdr:rowOff>123826</xdr:rowOff>
    </xdr:from>
    <xdr:to>
      <xdr:col>7</xdr:col>
      <xdr:colOff>619125</xdr:colOff>
      <xdr:row>3</xdr:row>
      <xdr:rowOff>62865</xdr:rowOff>
    </xdr:to>
    <xdr:sp macro="" textlink="" fLocksText="0">
      <xdr:nvSpPr>
        <xdr:cNvPr id="2" name="TextBox 2">
          <a:extLst>
            <a:ext uri="{FF2B5EF4-FFF2-40B4-BE49-F238E27FC236}">
              <a16:creationId xmlns:a16="http://schemas.microsoft.com/office/drawing/2014/main" id="{1FAE5733-A6D1-4258-816B-26800ADE7B38}"/>
            </a:ext>
          </a:extLst>
        </xdr:cNvPr>
        <xdr:cNvSpPr>
          <a:spLocks noChangeArrowheads="1"/>
        </xdr:cNvSpPr>
      </xdr:nvSpPr>
      <xdr:spPr bwMode="auto">
        <a:xfrm>
          <a:off x="6486525" y="123826"/>
          <a:ext cx="3019425" cy="510539"/>
        </a:xfrm>
        <a:prstGeom prst="rect">
          <a:avLst/>
        </a:prstGeom>
        <a:solidFill>
          <a:srgbClr val="FFFFFF"/>
        </a:solidFill>
        <a:ln w="9360" cap="flat">
          <a:solidFill>
            <a:srgbClr val="BCBCBC"/>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0000" tIns="45000" rIns="90000" bIns="45000" anchor="t"/>
        <a:lstStyle/>
        <a:p>
          <a:pPr marL="0" marR="0" lvl="0" indent="0" algn="r" defTabSz="914400" eaLnBrk="1" fontAlgn="auto" latinLnBrk="0" hangingPunct="1">
            <a:lnSpc>
              <a:spcPct val="100000"/>
            </a:lnSpc>
            <a:spcBef>
              <a:spcPts val="0"/>
            </a:spcBef>
            <a:spcAft>
              <a:spcPts val="0"/>
            </a:spcAft>
            <a:buClrTx/>
            <a:buSzTx/>
            <a:buFontTx/>
            <a:buNone/>
            <a:tabLst/>
            <a:defRPr/>
          </a:pPr>
          <a:r>
            <a:rPr kumimoji="0" lang="et-EE" sz="1100" b="1" i="0" u="none" strike="noStrike" kern="0" cap="none" spc="0" normalizeH="0" baseline="0" noProof="0">
              <a:ln>
                <a:noFill/>
              </a:ln>
              <a:solidFill>
                <a:sysClr val="windowText" lastClr="000000"/>
              </a:solidFill>
              <a:effectLst/>
              <a:uLnTx/>
              <a:uFillTx/>
              <a:latin typeface="+mn-lt"/>
              <a:ea typeface="+mn-ea"/>
              <a:cs typeface="Arial" panose="020B0604020202020204" pitchFamily="34" charset="0"/>
            </a:rPr>
            <a:t>Lisa 4</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t-EE" sz="1100" b="0" i="0" u="none" strike="noStrike" kern="0" cap="none" spc="0" normalizeH="0" baseline="0" noProof="0">
              <a:ln>
                <a:noFill/>
              </a:ln>
              <a:solidFill>
                <a:sysClr val="windowText" lastClr="000000"/>
              </a:solidFill>
              <a:effectLst/>
              <a:uLnTx/>
              <a:uFillTx/>
              <a:latin typeface="+mn-lt"/>
              <a:ea typeface="+mn-ea"/>
              <a:cs typeface="Arial" panose="020B0604020202020204" pitchFamily="34" charset="0"/>
            </a:rPr>
            <a:t>Hankelepingu nr 2-2/23/511-2 muudatus 2</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4</xdr:col>
      <xdr:colOff>228600</xdr:colOff>
      <xdr:row>0</xdr:row>
      <xdr:rowOff>76201</xdr:rowOff>
    </xdr:from>
    <xdr:to>
      <xdr:col>7</xdr:col>
      <xdr:colOff>542925</xdr:colOff>
      <xdr:row>3</xdr:row>
      <xdr:rowOff>5715</xdr:rowOff>
    </xdr:to>
    <xdr:sp macro="" textlink="" fLocksText="0">
      <xdr:nvSpPr>
        <xdr:cNvPr id="2" name="TextBox 2">
          <a:extLst>
            <a:ext uri="{FF2B5EF4-FFF2-40B4-BE49-F238E27FC236}">
              <a16:creationId xmlns:a16="http://schemas.microsoft.com/office/drawing/2014/main" id="{3B5DE374-143B-4B5E-8F44-94BA1D5BB108}"/>
            </a:ext>
          </a:extLst>
        </xdr:cNvPr>
        <xdr:cNvSpPr>
          <a:spLocks noChangeArrowheads="1"/>
        </xdr:cNvSpPr>
      </xdr:nvSpPr>
      <xdr:spPr bwMode="auto">
        <a:xfrm>
          <a:off x="6391275" y="76201"/>
          <a:ext cx="3124200" cy="501014"/>
        </a:xfrm>
        <a:prstGeom prst="rect">
          <a:avLst/>
        </a:prstGeom>
        <a:solidFill>
          <a:srgbClr val="FFFFFF"/>
        </a:solidFill>
        <a:ln w="9360" cap="flat">
          <a:solidFill>
            <a:srgbClr val="BCBCBC"/>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0000" tIns="45000" rIns="90000" bIns="45000" anchor="t"/>
        <a:lstStyle/>
        <a:p>
          <a:pPr marL="0" marR="0" lvl="0" indent="0" algn="r" defTabSz="914400" eaLnBrk="1" fontAlgn="auto" latinLnBrk="0" hangingPunct="1">
            <a:lnSpc>
              <a:spcPct val="100000"/>
            </a:lnSpc>
            <a:spcBef>
              <a:spcPts val="0"/>
            </a:spcBef>
            <a:spcAft>
              <a:spcPts val="0"/>
            </a:spcAft>
            <a:buClrTx/>
            <a:buSzTx/>
            <a:buFontTx/>
            <a:buNone/>
            <a:tabLst/>
            <a:defRPr/>
          </a:pPr>
          <a:r>
            <a:rPr kumimoji="0" lang="et-EE" sz="1100" b="1" i="0" u="none" strike="noStrike" kern="0" cap="none" spc="0" normalizeH="0" baseline="0" noProof="0">
              <a:ln>
                <a:noFill/>
              </a:ln>
              <a:solidFill>
                <a:sysClr val="windowText" lastClr="000000"/>
              </a:solidFill>
              <a:effectLst/>
              <a:uLnTx/>
              <a:uFillTx/>
              <a:latin typeface="+mn-lt"/>
              <a:ea typeface="+mn-ea"/>
              <a:cs typeface="Arial" panose="020B0604020202020204" pitchFamily="34" charset="0"/>
            </a:rPr>
            <a:t>Lisa 5</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t-EE" sz="1100" b="0" i="0" u="none" strike="noStrike" kern="0" cap="none" spc="0" normalizeH="0" baseline="0" noProof="0">
              <a:ln>
                <a:noFill/>
              </a:ln>
              <a:solidFill>
                <a:sysClr val="windowText" lastClr="000000"/>
              </a:solidFill>
              <a:effectLst/>
              <a:uLnTx/>
              <a:uFillTx/>
              <a:latin typeface="+mn-lt"/>
              <a:ea typeface="+mn-ea"/>
              <a:cs typeface="Arial" panose="020B0604020202020204" pitchFamily="34" charset="0"/>
            </a:rPr>
            <a:t>Hankelepingu nr 2-2/23/511-2 muudatus 2</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4</xdr:col>
      <xdr:colOff>266701</xdr:colOff>
      <xdr:row>0</xdr:row>
      <xdr:rowOff>57151</xdr:rowOff>
    </xdr:from>
    <xdr:to>
      <xdr:col>7</xdr:col>
      <xdr:colOff>638176</xdr:colOff>
      <xdr:row>2</xdr:row>
      <xdr:rowOff>186690</xdr:rowOff>
    </xdr:to>
    <xdr:sp macro="" textlink="" fLocksText="0">
      <xdr:nvSpPr>
        <xdr:cNvPr id="2" name="TextBox 2">
          <a:extLst>
            <a:ext uri="{FF2B5EF4-FFF2-40B4-BE49-F238E27FC236}">
              <a16:creationId xmlns:a16="http://schemas.microsoft.com/office/drawing/2014/main" id="{3F3692D3-A79D-4FCF-9B28-B9B93DDB647E}"/>
            </a:ext>
          </a:extLst>
        </xdr:cNvPr>
        <xdr:cNvSpPr>
          <a:spLocks noChangeArrowheads="1"/>
        </xdr:cNvSpPr>
      </xdr:nvSpPr>
      <xdr:spPr bwMode="auto">
        <a:xfrm>
          <a:off x="6410326" y="57151"/>
          <a:ext cx="3124200" cy="510539"/>
        </a:xfrm>
        <a:prstGeom prst="rect">
          <a:avLst/>
        </a:prstGeom>
        <a:solidFill>
          <a:srgbClr val="FFFFFF"/>
        </a:solidFill>
        <a:ln w="9360" cap="flat">
          <a:solidFill>
            <a:srgbClr val="BCBCBC"/>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0000" tIns="45000" rIns="90000" bIns="45000" anchor="t"/>
        <a:lstStyle/>
        <a:p>
          <a:pPr marL="0" marR="0" lvl="0" indent="0" algn="r" defTabSz="914400" eaLnBrk="1" fontAlgn="auto" latinLnBrk="0" hangingPunct="1">
            <a:lnSpc>
              <a:spcPct val="100000"/>
            </a:lnSpc>
            <a:spcBef>
              <a:spcPts val="0"/>
            </a:spcBef>
            <a:spcAft>
              <a:spcPts val="0"/>
            </a:spcAft>
            <a:buClrTx/>
            <a:buSzTx/>
            <a:buFontTx/>
            <a:buNone/>
            <a:tabLst/>
            <a:defRPr/>
          </a:pPr>
          <a:r>
            <a:rPr kumimoji="0" lang="et-EE" sz="1100" b="1" i="0" u="none" strike="noStrike" kern="0" cap="none" spc="0" normalizeH="0" baseline="0" noProof="0">
              <a:ln>
                <a:noFill/>
              </a:ln>
              <a:solidFill>
                <a:sysClr val="windowText" lastClr="000000"/>
              </a:solidFill>
              <a:effectLst/>
              <a:uLnTx/>
              <a:uFillTx/>
              <a:latin typeface="+mn-lt"/>
              <a:ea typeface="+mn-ea"/>
              <a:cs typeface="Arial" panose="020B0604020202020204" pitchFamily="34" charset="0"/>
            </a:rPr>
            <a:t>Lisa 6</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t-EE" sz="1100" b="0" i="0" u="none" strike="noStrike" kern="0" cap="none" spc="0" normalizeH="0" baseline="0" noProof="0">
              <a:ln>
                <a:noFill/>
              </a:ln>
              <a:solidFill>
                <a:sysClr val="windowText" lastClr="000000"/>
              </a:solidFill>
              <a:effectLst/>
              <a:uLnTx/>
              <a:uFillTx/>
              <a:latin typeface="+mn-lt"/>
              <a:ea typeface="+mn-ea"/>
              <a:cs typeface="Arial" panose="020B0604020202020204" pitchFamily="34" charset="0"/>
            </a:rPr>
            <a:t>Hankelepingu nr 2-2/23/511-2 muudatus 2</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3</xdr:col>
      <xdr:colOff>453391</xdr:colOff>
      <xdr:row>0</xdr:row>
      <xdr:rowOff>64771</xdr:rowOff>
    </xdr:from>
    <xdr:to>
      <xdr:col>7</xdr:col>
      <xdr:colOff>681991</xdr:colOff>
      <xdr:row>3</xdr:row>
      <xdr:rowOff>91440</xdr:rowOff>
    </xdr:to>
    <xdr:sp macro="" textlink="" fLocksText="0">
      <xdr:nvSpPr>
        <xdr:cNvPr id="2" name="TextBox 2">
          <a:extLst>
            <a:ext uri="{FF2B5EF4-FFF2-40B4-BE49-F238E27FC236}">
              <a16:creationId xmlns:a16="http://schemas.microsoft.com/office/drawing/2014/main" id="{BE1CCD91-ED89-443F-B666-707AE6C686BC}"/>
            </a:ext>
          </a:extLst>
        </xdr:cNvPr>
        <xdr:cNvSpPr>
          <a:spLocks noChangeArrowheads="1"/>
        </xdr:cNvSpPr>
      </xdr:nvSpPr>
      <xdr:spPr bwMode="auto">
        <a:xfrm>
          <a:off x="6216016" y="64771"/>
          <a:ext cx="3552825" cy="569594"/>
        </a:xfrm>
        <a:prstGeom prst="rect">
          <a:avLst/>
        </a:prstGeom>
        <a:solidFill>
          <a:srgbClr val="FFFFFF"/>
        </a:solidFill>
        <a:ln w="9360" cap="flat">
          <a:solidFill>
            <a:srgbClr val="BCBCBC"/>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0000" tIns="45000" rIns="90000" bIns="45000" anchor="t"/>
        <a:lstStyle/>
        <a:p>
          <a:pPr marL="0" marR="0" lvl="0" indent="0" algn="r" defTabSz="914400" eaLnBrk="1" fontAlgn="auto" latinLnBrk="0" hangingPunct="1">
            <a:lnSpc>
              <a:spcPct val="100000"/>
            </a:lnSpc>
            <a:spcBef>
              <a:spcPts val="0"/>
            </a:spcBef>
            <a:spcAft>
              <a:spcPts val="0"/>
            </a:spcAft>
            <a:buClrTx/>
            <a:buSzTx/>
            <a:buFontTx/>
            <a:buNone/>
            <a:tabLst/>
            <a:defRPr/>
          </a:pPr>
          <a:r>
            <a:rPr kumimoji="0" lang="et-EE" sz="1100" b="1" i="0" u="none" strike="noStrike" kern="0" cap="none" spc="0" normalizeH="0" baseline="0" noProof="0">
              <a:ln>
                <a:noFill/>
              </a:ln>
              <a:solidFill>
                <a:sysClr val="windowText" lastClr="000000"/>
              </a:solidFill>
              <a:effectLst/>
              <a:uLnTx/>
              <a:uFillTx/>
              <a:latin typeface="+mn-lt"/>
              <a:ea typeface="+mn-ea"/>
              <a:cs typeface="Arial" panose="020B0604020202020204" pitchFamily="34" charset="0"/>
            </a:rPr>
            <a:t>Lisa 1</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t-EE" sz="1100" b="0" i="0" u="none" strike="noStrike" kern="0" cap="none" spc="0" normalizeH="0" baseline="0" noProof="0">
              <a:ln>
                <a:noFill/>
              </a:ln>
              <a:solidFill>
                <a:sysClr val="windowText" lastClr="000000"/>
              </a:solidFill>
              <a:effectLst/>
              <a:uLnTx/>
              <a:uFillTx/>
              <a:latin typeface="+mn-lt"/>
              <a:ea typeface="+mn-ea"/>
              <a:cs typeface="Arial" panose="020B0604020202020204" pitchFamily="34" charset="0"/>
            </a:rPr>
            <a:t>Hankelepingu nr 2-2/23/511-3 muudatus 2</a:t>
          </a:r>
          <a:endParaRPr kumimoji="0" lang="et-EE" sz="1100" b="0" i="0" u="none" strike="noStrike" kern="0" cap="none" spc="0" normalizeH="0" baseline="0" noProof="0">
            <a:ln>
              <a:noFill/>
            </a:ln>
            <a:solidFill>
              <a:sysClr val="windowText" lastClr="000000"/>
            </a:solidFill>
            <a:effectLst/>
            <a:uLnTx/>
            <a:uFillTx/>
            <a:latin typeface="+mn-lt"/>
            <a:cs typeface="Arial" panose="020B0604020202020204" pitchFamily="34" charset="0"/>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3</xdr:col>
      <xdr:colOff>533400</xdr:colOff>
      <xdr:row>0</xdr:row>
      <xdr:rowOff>76201</xdr:rowOff>
    </xdr:from>
    <xdr:to>
      <xdr:col>7</xdr:col>
      <xdr:colOff>371475</xdr:colOff>
      <xdr:row>3</xdr:row>
      <xdr:rowOff>15240</xdr:rowOff>
    </xdr:to>
    <xdr:sp macro="" textlink="" fLocksText="0">
      <xdr:nvSpPr>
        <xdr:cNvPr id="2" name="TextBox 2">
          <a:extLst>
            <a:ext uri="{FF2B5EF4-FFF2-40B4-BE49-F238E27FC236}">
              <a16:creationId xmlns:a16="http://schemas.microsoft.com/office/drawing/2014/main" id="{3A678719-D873-4EFB-BB0F-99EDF44666DE}"/>
            </a:ext>
          </a:extLst>
        </xdr:cNvPr>
        <xdr:cNvSpPr>
          <a:spLocks noChangeArrowheads="1"/>
        </xdr:cNvSpPr>
      </xdr:nvSpPr>
      <xdr:spPr bwMode="auto">
        <a:xfrm>
          <a:off x="5905500" y="76201"/>
          <a:ext cx="3419475" cy="510539"/>
        </a:xfrm>
        <a:prstGeom prst="rect">
          <a:avLst/>
        </a:prstGeom>
        <a:solidFill>
          <a:srgbClr val="FFFFFF"/>
        </a:solidFill>
        <a:ln w="9360" cap="flat">
          <a:solidFill>
            <a:srgbClr val="BCBCBC"/>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0000" tIns="45000" rIns="90000" bIns="45000" anchor="t"/>
        <a:lstStyle/>
        <a:p>
          <a:pPr marL="0" marR="0" lvl="0" indent="0" algn="r" defTabSz="914400" eaLnBrk="1" fontAlgn="auto" latinLnBrk="0" hangingPunct="1">
            <a:lnSpc>
              <a:spcPct val="100000"/>
            </a:lnSpc>
            <a:spcBef>
              <a:spcPts val="0"/>
            </a:spcBef>
            <a:spcAft>
              <a:spcPts val="0"/>
            </a:spcAft>
            <a:buClrTx/>
            <a:buSzTx/>
            <a:buFontTx/>
            <a:buNone/>
            <a:tabLst/>
            <a:defRPr/>
          </a:pPr>
          <a:r>
            <a:rPr kumimoji="0" lang="et-EE" sz="1100" b="1" i="0" u="none" strike="noStrike" kern="0" cap="none" spc="0" normalizeH="0" baseline="0" noProof="0">
              <a:ln>
                <a:noFill/>
              </a:ln>
              <a:solidFill>
                <a:sysClr val="windowText" lastClr="000000"/>
              </a:solidFill>
              <a:effectLst/>
              <a:uLnTx/>
              <a:uFillTx/>
              <a:latin typeface="+mn-lt"/>
              <a:ea typeface="+mn-ea"/>
              <a:cs typeface="Arial" panose="020B0604020202020204" pitchFamily="34" charset="0"/>
            </a:rPr>
            <a:t>Lisa 2</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t-EE" sz="1100" b="0" i="0" u="none" strike="noStrike" kern="0" cap="none" spc="0" normalizeH="0" baseline="0" noProof="0">
              <a:ln>
                <a:noFill/>
              </a:ln>
              <a:solidFill>
                <a:sysClr val="windowText" lastClr="000000"/>
              </a:solidFill>
              <a:effectLst/>
              <a:uLnTx/>
              <a:uFillTx/>
              <a:latin typeface="+mn-lt"/>
              <a:ea typeface="+mn-ea"/>
              <a:cs typeface="Arial" panose="020B0604020202020204" pitchFamily="34" charset="0"/>
            </a:rPr>
            <a:t>Hankelepingu nr 2-2/23/511-3 muudatus 2</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rkik-edhs.mil.intra/personal/katrin_virkus_ragnsells_com/Documents/Lisa%2011_Tehnilise%20kirjelduse%20lisa_Pakkumuse%20vorm_(hindadega_16.0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aamleping"/>
      <sheetName val="Transport ja rent"/>
      <sheetName val="Jäätmete töötlemine"/>
      <sheetName val="Jõgevamaa"/>
      <sheetName val="Järvamaa"/>
      <sheetName val="Läänemaa"/>
      <sheetName val="Põlvamaa"/>
      <sheetName val="Pärnumaa"/>
      <sheetName val="Raplamaa"/>
      <sheetName val="Valgamaa"/>
      <sheetName val="Hiiumaa"/>
      <sheetName val="Saaremaa"/>
      <sheetName val="Viljandimaa"/>
    </sheetNames>
    <sheetDataSet>
      <sheetData sheetId="0">
        <row r="11">
          <cell r="D11">
            <v>198.95200000000003</v>
          </cell>
        </row>
        <row r="14">
          <cell r="D14">
            <v>209.33899999999997</v>
          </cell>
        </row>
        <row r="15">
          <cell r="D15">
            <v>194.24924999999999</v>
          </cell>
        </row>
        <row r="18">
          <cell r="D18">
            <v>290.2835</v>
          </cell>
        </row>
        <row r="21">
          <cell r="D21">
            <v>358.35799999999995</v>
          </cell>
        </row>
        <row r="23">
          <cell r="D23">
            <v>241.358</v>
          </cell>
        </row>
        <row r="36">
          <cell r="D36">
            <v>3</v>
          </cell>
        </row>
        <row r="49">
          <cell r="D49">
            <v>9.9</v>
          </cell>
        </row>
        <row r="61">
          <cell r="D61">
            <v>0</v>
          </cell>
        </row>
        <row r="65">
          <cell r="D65">
            <v>0.6</v>
          </cell>
        </row>
        <row r="70">
          <cell r="D70">
            <v>0.4</v>
          </cell>
        </row>
        <row r="73">
          <cell r="D73">
            <v>0.11</v>
          </cell>
        </row>
        <row r="75">
          <cell r="D75">
            <v>0</v>
          </cell>
        </row>
        <row r="80">
          <cell r="D80">
            <v>0.11</v>
          </cell>
        </row>
        <row r="82">
          <cell r="D82">
            <v>1.5</v>
          </cell>
        </row>
        <row r="86">
          <cell r="D86">
            <v>0.06</v>
          </cell>
        </row>
        <row r="87">
          <cell r="D87">
            <v>0.11</v>
          </cell>
        </row>
        <row r="88">
          <cell r="D88">
            <v>0.11</v>
          </cell>
        </row>
        <row r="89">
          <cell r="D89">
            <v>0</v>
          </cell>
        </row>
        <row r="90">
          <cell r="D90">
            <v>0</v>
          </cell>
        </row>
        <row r="91">
          <cell r="D91">
            <v>0.1</v>
          </cell>
        </row>
        <row r="93">
          <cell r="D93">
            <v>0</v>
          </cell>
        </row>
        <row r="94">
          <cell r="D94">
            <v>0</v>
          </cell>
        </row>
        <row r="95">
          <cell r="D95">
            <v>0</v>
          </cell>
        </row>
        <row r="96">
          <cell r="D96">
            <v>0</v>
          </cell>
        </row>
        <row r="97">
          <cell r="D97">
            <v>0</v>
          </cell>
        </row>
        <row r="98">
          <cell r="D98">
            <v>0</v>
          </cell>
        </row>
        <row r="99">
          <cell r="D99">
            <v>0</v>
          </cell>
        </row>
        <row r="100">
          <cell r="D100">
            <v>0</v>
          </cell>
        </row>
        <row r="101">
          <cell r="D101">
            <v>0</v>
          </cell>
        </row>
        <row r="102">
          <cell r="D102">
            <v>0</v>
          </cell>
        </row>
        <row r="103">
          <cell r="D103">
            <v>0</v>
          </cell>
        </row>
        <row r="104">
          <cell r="D104">
            <v>7.0000000000000007E-2</v>
          </cell>
        </row>
        <row r="105">
          <cell r="D105">
            <v>1.5</v>
          </cell>
        </row>
        <row r="106">
          <cell r="D106">
            <v>0.25</v>
          </cell>
        </row>
        <row r="111">
          <cell r="D111">
            <v>0.03</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60FBFD-3ACF-4F4E-BEFE-F83F80DEB2D2}">
  <dimension ref="A3:H119"/>
  <sheetViews>
    <sheetView view="pageLayout" zoomScaleNormal="100" workbookViewId="0">
      <selection activeCell="F7" sqref="F7"/>
    </sheetView>
  </sheetViews>
  <sheetFormatPr defaultColWidth="9.1796875" defaultRowHeight="14.5" x14ac:dyDescent="0.35"/>
  <cols>
    <col min="1" max="1" width="15.453125" style="1" customWidth="1"/>
    <col min="2" max="2" width="48.26953125" style="1" customWidth="1"/>
    <col min="3" max="3" width="6.1796875" style="1" customWidth="1"/>
    <col min="4" max="4" width="12.7265625" style="10" customWidth="1"/>
    <col min="5" max="5" width="11.453125" style="1" customWidth="1"/>
    <col min="6" max="6" width="12.54296875" style="1" customWidth="1"/>
    <col min="7" max="7" width="15.81640625" style="1" customWidth="1"/>
    <col min="8" max="8" width="10.54296875" style="1" customWidth="1"/>
    <col min="9" max="16384" width="9.1796875" style="1"/>
  </cols>
  <sheetData>
    <row r="3" spans="1:8" x14ac:dyDescent="0.35">
      <c r="A3" s="3" t="s">
        <v>142</v>
      </c>
    </row>
    <row r="5" spans="1:8" x14ac:dyDescent="0.35">
      <c r="A5" s="1" t="s">
        <v>87</v>
      </c>
      <c r="B5" s="11" t="s">
        <v>139</v>
      </c>
    </row>
    <row r="6" spans="1:8" x14ac:dyDescent="0.35">
      <c r="A6" s="2" t="s">
        <v>88</v>
      </c>
      <c r="B6" s="11">
        <v>10306958</v>
      </c>
    </row>
    <row r="7" spans="1:8" ht="105" customHeight="1" x14ac:dyDescent="0.35">
      <c r="A7" s="9" t="s">
        <v>108</v>
      </c>
      <c r="B7" s="9" t="s">
        <v>104</v>
      </c>
      <c r="C7" s="9" t="s">
        <v>85</v>
      </c>
      <c r="D7" s="8" t="s">
        <v>143</v>
      </c>
      <c r="E7" s="9" t="s">
        <v>140</v>
      </c>
      <c r="F7" s="9" t="s">
        <v>144</v>
      </c>
      <c r="G7" s="9" t="s">
        <v>187</v>
      </c>
      <c r="H7" s="9" t="s">
        <v>186</v>
      </c>
    </row>
    <row r="8" spans="1:8" x14ac:dyDescent="0.35">
      <c r="A8" s="38" t="s">
        <v>105</v>
      </c>
      <c r="B8" s="38" t="s">
        <v>145</v>
      </c>
      <c r="C8" s="4" t="s">
        <v>113</v>
      </c>
      <c r="D8" s="19">
        <v>210</v>
      </c>
      <c r="E8" s="21">
        <v>6.5000000000000002E-2</v>
      </c>
      <c r="F8" s="22">
        <f t="shared" ref="F8:F49" si="0">D8+(D8*E8)</f>
        <v>223.65</v>
      </c>
      <c r="G8" s="26"/>
      <c r="H8" s="39">
        <f>F8+(F8*G8)</f>
        <v>223.65</v>
      </c>
    </row>
    <row r="9" spans="1:8" x14ac:dyDescent="0.35">
      <c r="A9" s="38" t="s">
        <v>105</v>
      </c>
      <c r="B9" s="38" t="s">
        <v>146</v>
      </c>
      <c r="C9" s="4" t="s">
        <v>113</v>
      </c>
      <c r="D9" s="19">
        <v>490</v>
      </c>
      <c r="E9" s="21">
        <v>6.5000000000000002E-2</v>
      </c>
      <c r="F9" s="22">
        <f t="shared" si="0"/>
        <v>521.85</v>
      </c>
      <c r="G9" s="26"/>
      <c r="H9" s="39">
        <f t="shared" ref="H9:H24" si="1">F9+(F9*G9)</f>
        <v>521.85</v>
      </c>
    </row>
    <row r="10" spans="1:8" x14ac:dyDescent="0.35">
      <c r="A10" s="38" t="s">
        <v>105</v>
      </c>
      <c r="B10" s="38" t="s">
        <v>147</v>
      </c>
      <c r="C10" s="4" t="s">
        <v>113</v>
      </c>
      <c r="D10" s="19">
        <v>450</v>
      </c>
      <c r="E10" s="21">
        <v>6.5000000000000002E-2</v>
      </c>
      <c r="F10" s="22">
        <f t="shared" si="0"/>
        <v>479.25</v>
      </c>
      <c r="G10" s="26"/>
      <c r="H10" s="39">
        <f t="shared" si="1"/>
        <v>479.25</v>
      </c>
    </row>
    <row r="11" spans="1:8" x14ac:dyDescent="0.35">
      <c r="A11" s="38" t="s">
        <v>105</v>
      </c>
      <c r="B11" s="38" t="s">
        <v>148</v>
      </c>
      <c r="C11" s="4" t="s">
        <v>113</v>
      </c>
      <c r="D11" s="19">
        <v>485</v>
      </c>
      <c r="E11" s="21">
        <v>6.5000000000000002E-2</v>
      </c>
      <c r="F11" s="22">
        <f t="shared" si="0"/>
        <v>516.52499999999998</v>
      </c>
      <c r="G11" s="26"/>
      <c r="H11" s="39">
        <f t="shared" si="1"/>
        <v>516.52499999999998</v>
      </c>
    </row>
    <row r="12" spans="1:8" x14ac:dyDescent="0.35">
      <c r="A12" s="38" t="s">
        <v>105</v>
      </c>
      <c r="B12" s="38" t="s">
        <v>149</v>
      </c>
      <c r="C12" s="4" t="s">
        <v>113</v>
      </c>
      <c r="D12" s="19">
        <v>1175</v>
      </c>
      <c r="E12" s="21">
        <v>6.5000000000000002E-2</v>
      </c>
      <c r="F12" s="22">
        <f t="shared" si="0"/>
        <v>1251.375</v>
      </c>
      <c r="G12" s="26"/>
      <c r="H12" s="39">
        <f t="shared" si="1"/>
        <v>1251.375</v>
      </c>
    </row>
    <row r="13" spans="1:8" x14ac:dyDescent="0.35">
      <c r="A13" s="38" t="s">
        <v>105</v>
      </c>
      <c r="B13" s="38" t="s">
        <v>150</v>
      </c>
      <c r="C13" s="4" t="s">
        <v>113</v>
      </c>
      <c r="D13" s="19">
        <v>960</v>
      </c>
      <c r="E13" s="21">
        <v>6.5000000000000002E-2</v>
      </c>
      <c r="F13" s="22">
        <f t="shared" si="0"/>
        <v>1022.4</v>
      </c>
      <c r="G13" s="26"/>
      <c r="H13" s="39">
        <f t="shared" si="1"/>
        <v>1022.4</v>
      </c>
    </row>
    <row r="14" spans="1:8" x14ac:dyDescent="0.35">
      <c r="A14" s="38" t="s">
        <v>105</v>
      </c>
      <c r="B14" s="38" t="s">
        <v>151</v>
      </c>
      <c r="C14" s="4" t="s">
        <v>113</v>
      </c>
      <c r="D14" s="19">
        <v>405</v>
      </c>
      <c r="E14" s="21">
        <v>6.5000000000000002E-2</v>
      </c>
      <c r="F14" s="22">
        <f t="shared" si="0"/>
        <v>431.32499999999999</v>
      </c>
      <c r="G14" s="26"/>
      <c r="H14" s="39">
        <f t="shared" si="1"/>
        <v>431.32499999999999</v>
      </c>
    </row>
    <row r="15" spans="1:8" x14ac:dyDescent="0.35">
      <c r="A15" s="38" t="s">
        <v>105</v>
      </c>
      <c r="B15" s="38" t="s">
        <v>152</v>
      </c>
      <c r="C15" s="4" t="s">
        <v>113</v>
      </c>
      <c r="D15" s="19">
        <v>535</v>
      </c>
      <c r="E15" s="21">
        <v>6.5000000000000002E-2</v>
      </c>
      <c r="F15" s="22">
        <f t="shared" si="0"/>
        <v>569.77499999999998</v>
      </c>
      <c r="G15" s="26"/>
      <c r="H15" s="39">
        <f t="shared" si="1"/>
        <v>569.77499999999998</v>
      </c>
    </row>
    <row r="16" spans="1:8" x14ac:dyDescent="0.35">
      <c r="A16" s="38" t="s">
        <v>105</v>
      </c>
      <c r="B16" s="38" t="s">
        <v>153</v>
      </c>
      <c r="C16" s="4" t="s">
        <v>113</v>
      </c>
      <c r="D16" s="19">
        <v>290</v>
      </c>
      <c r="E16" s="21">
        <v>6.5000000000000002E-2</v>
      </c>
      <c r="F16" s="22">
        <f t="shared" si="0"/>
        <v>308.85000000000002</v>
      </c>
      <c r="G16" s="26"/>
      <c r="H16" s="39">
        <f t="shared" si="1"/>
        <v>308.85000000000002</v>
      </c>
    </row>
    <row r="17" spans="1:8" x14ac:dyDescent="0.35">
      <c r="A17" s="38" t="s">
        <v>105</v>
      </c>
      <c r="B17" s="38" t="s">
        <v>154</v>
      </c>
      <c r="C17" s="4" t="s">
        <v>113</v>
      </c>
      <c r="D17" s="19">
        <v>255</v>
      </c>
      <c r="E17" s="21">
        <v>6.5000000000000002E-2</v>
      </c>
      <c r="F17" s="22">
        <f t="shared" si="0"/>
        <v>271.57499999999999</v>
      </c>
      <c r="G17" s="26"/>
      <c r="H17" s="39">
        <f t="shared" si="1"/>
        <v>271.57499999999999</v>
      </c>
    </row>
    <row r="18" spans="1:8" x14ac:dyDescent="0.35">
      <c r="A18" s="38" t="s">
        <v>105</v>
      </c>
      <c r="B18" s="38" t="s">
        <v>137</v>
      </c>
      <c r="C18" s="4" t="s">
        <v>113</v>
      </c>
      <c r="D18" s="19">
        <v>365</v>
      </c>
      <c r="E18" s="21">
        <v>6.5000000000000002E-2</v>
      </c>
      <c r="F18" s="22">
        <f t="shared" si="0"/>
        <v>388.72500000000002</v>
      </c>
      <c r="G18" s="26"/>
      <c r="H18" s="39">
        <f t="shared" si="1"/>
        <v>388.72500000000002</v>
      </c>
    </row>
    <row r="19" spans="1:8" x14ac:dyDescent="0.35">
      <c r="A19" s="38" t="s">
        <v>105</v>
      </c>
      <c r="B19" s="38" t="s">
        <v>155</v>
      </c>
      <c r="C19" s="4" t="s">
        <v>113</v>
      </c>
      <c r="D19" s="19">
        <v>160</v>
      </c>
      <c r="E19" s="21">
        <v>6.5000000000000002E-2</v>
      </c>
      <c r="F19" s="22">
        <f t="shared" si="0"/>
        <v>170.4</v>
      </c>
      <c r="G19" s="26"/>
      <c r="H19" s="39">
        <f t="shared" si="1"/>
        <v>170.4</v>
      </c>
    </row>
    <row r="20" spans="1:8" x14ac:dyDescent="0.35">
      <c r="A20" s="38" t="s">
        <v>105</v>
      </c>
      <c r="B20" s="38" t="s">
        <v>156</v>
      </c>
      <c r="C20" s="4" t="s">
        <v>113</v>
      </c>
      <c r="D20" s="19">
        <v>300</v>
      </c>
      <c r="E20" s="21">
        <v>6.5000000000000002E-2</v>
      </c>
      <c r="F20" s="22">
        <f t="shared" si="0"/>
        <v>319.5</v>
      </c>
      <c r="G20" s="26"/>
      <c r="H20" s="39">
        <f t="shared" si="1"/>
        <v>319.5</v>
      </c>
    </row>
    <row r="21" spans="1:8" x14ac:dyDescent="0.35">
      <c r="A21" s="38" t="s">
        <v>105</v>
      </c>
      <c r="B21" s="38" t="s">
        <v>157</v>
      </c>
      <c r="C21" s="4" t="s">
        <v>113</v>
      </c>
      <c r="D21" s="19">
        <v>445</v>
      </c>
      <c r="E21" s="21">
        <v>6.5000000000000002E-2</v>
      </c>
      <c r="F21" s="22">
        <f t="shared" si="0"/>
        <v>473.92500000000001</v>
      </c>
      <c r="G21" s="26"/>
      <c r="H21" s="39">
        <f t="shared" si="1"/>
        <v>473.92500000000001</v>
      </c>
    </row>
    <row r="22" spans="1:8" x14ac:dyDescent="0.35">
      <c r="A22" s="38" t="s">
        <v>105</v>
      </c>
      <c r="B22" s="38" t="s">
        <v>158</v>
      </c>
      <c r="C22" s="4" t="s">
        <v>113</v>
      </c>
      <c r="D22" s="19">
        <v>480</v>
      </c>
      <c r="E22" s="21">
        <v>6.5000000000000002E-2</v>
      </c>
      <c r="F22" s="22">
        <f t="shared" si="0"/>
        <v>511.2</v>
      </c>
      <c r="G22" s="26"/>
      <c r="H22" s="39">
        <f t="shared" si="1"/>
        <v>511.2</v>
      </c>
    </row>
    <row r="23" spans="1:8" x14ac:dyDescent="0.35">
      <c r="A23" s="38" t="s">
        <v>105</v>
      </c>
      <c r="B23" s="38" t="s">
        <v>159</v>
      </c>
      <c r="C23" s="4" t="s">
        <v>113</v>
      </c>
      <c r="D23" s="19">
        <v>340</v>
      </c>
      <c r="E23" s="21">
        <v>6.5000000000000002E-2</v>
      </c>
      <c r="F23" s="22">
        <f t="shared" si="0"/>
        <v>362.1</v>
      </c>
      <c r="G23" s="26"/>
      <c r="H23" s="39">
        <f t="shared" si="1"/>
        <v>362.1</v>
      </c>
    </row>
    <row r="24" spans="1:8" x14ac:dyDescent="0.35">
      <c r="A24" s="38" t="s">
        <v>105</v>
      </c>
      <c r="B24" s="38" t="s">
        <v>160</v>
      </c>
      <c r="C24" s="4" t="s">
        <v>113</v>
      </c>
      <c r="D24" s="19">
        <v>500</v>
      </c>
      <c r="E24" s="21">
        <v>6.5000000000000002E-2</v>
      </c>
      <c r="F24" s="22">
        <f t="shared" si="0"/>
        <v>532.5</v>
      </c>
      <c r="G24" s="26"/>
      <c r="H24" s="39">
        <f t="shared" si="1"/>
        <v>532.5</v>
      </c>
    </row>
    <row r="25" spans="1:8" ht="29" x14ac:dyDescent="0.35">
      <c r="A25" s="38" t="s">
        <v>109</v>
      </c>
      <c r="B25" s="38" t="s">
        <v>103</v>
      </c>
      <c r="C25" s="4" t="s">
        <v>114</v>
      </c>
      <c r="D25" s="19">
        <v>100</v>
      </c>
      <c r="E25" s="21">
        <v>6.5000000000000002E-2</v>
      </c>
      <c r="F25" s="22">
        <f t="shared" si="0"/>
        <v>106.5</v>
      </c>
      <c r="G25" s="38"/>
      <c r="H25" s="39">
        <f t="shared" ref="H25:H72" si="2">F25+G25</f>
        <v>106.5</v>
      </c>
    </row>
    <row r="26" spans="1:8" ht="29" x14ac:dyDescent="0.35">
      <c r="A26" s="38" t="s">
        <v>109</v>
      </c>
      <c r="B26" s="38" t="s">
        <v>127</v>
      </c>
      <c r="C26" s="4" t="s">
        <v>114</v>
      </c>
      <c r="D26" s="19">
        <v>100</v>
      </c>
      <c r="E26" s="21">
        <v>6.5000000000000002E-2</v>
      </c>
      <c r="F26" s="22">
        <f t="shared" si="0"/>
        <v>106.5</v>
      </c>
      <c r="G26" s="26"/>
      <c r="H26" s="39">
        <f>F26+(F26*G26)</f>
        <v>106.5</v>
      </c>
    </row>
    <row r="27" spans="1:8" ht="29.25" customHeight="1" x14ac:dyDescent="0.35">
      <c r="A27" s="38" t="s">
        <v>110</v>
      </c>
      <c r="B27" s="38" t="s">
        <v>111</v>
      </c>
      <c r="C27" s="4" t="s">
        <v>115</v>
      </c>
      <c r="D27" s="19">
        <v>56</v>
      </c>
      <c r="E27" s="21">
        <v>6.5000000000000002E-2</v>
      </c>
      <c r="F27" s="22">
        <f t="shared" si="0"/>
        <v>59.64</v>
      </c>
      <c r="G27" s="26"/>
      <c r="H27" s="39">
        <f>F27+(F27*G27)</f>
        <v>59.64</v>
      </c>
    </row>
    <row r="28" spans="1:8" ht="29.25" customHeight="1" x14ac:dyDescent="0.35">
      <c r="A28" s="38" t="s">
        <v>110</v>
      </c>
      <c r="B28" s="38" t="s">
        <v>112</v>
      </c>
      <c r="C28" s="4" t="s">
        <v>115</v>
      </c>
      <c r="D28" s="19">
        <v>70</v>
      </c>
      <c r="E28" s="21">
        <v>6.5000000000000002E-2</v>
      </c>
      <c r="F28" s="22">
        <f t="shared" si="0"/>
        <v>74.55</v>
      </c>
      <c r="G28" s="26"/>
      <c r="H28" s="39">
        <f>F28+(F28*G28)</f>
        <v>74.55</v>
      </c>
    </row>
    <row r="29" spans="1:8" ht="29" x14ac:dyDescent="0.35">
      <c r="A29" s="4" t="s">
        <v>107</v>
      </c>
      <c r="B29" s="4" t="s">
        <v>89</v>
      </c>
      <c r="C29" s="4" t="s">
        <v>116</v>
      </c>
      <c r="D29" s="19">
        <v>1.46</v>
      </c>
      <c r="E29" s="21">
        <v>6.5000000000000002E-2</v>
      </c>
      <c r="F29" s="22">
        <f t="shared" si="0"/>
        <v>1.5548999999999999</v>
      </c>
      <c r="G29" s="4"/>
      <c r="H29" s="39">
        <f t="shared" si="2"/>
        <v>1.5548999999999999</v>
      </c>
    </row>
    <row r="30" spans="1:8" x14ac:dyDescent="0.35">
      <c r="A30" s="4" t="s">
        <v>107</v>
      </c>
      <c r="B30" s="6" t="s">
        <v>119</v>
      </c>
      <c r="C30" s="4" t="s">
        <v>116</v>
      </c>
      <c r="D30" s="19">
        <v>6.2</v>
      </c>
      <c r="E30" s="21">
        <v>6.5000000000000002E-2</v>
      </c>
      <c r="F30" s="22">
        <f t="shared" si="0"/>
        <v>6.6029999999999998</v>
      </c>
      <c r="G30" s="4"/>
      <c r="H30" s="22">
        <f t="shared" si="2"/>
        <v>6.6029999999999998</v>
      </c>
    </row>
    <row r="31" spans="1:8" x14ac:dyDescent="0.35">
      <c r="A31" s="4" t="s">
        <v>107</v>
      </c>
      <c r="B31" s="6" t="s">
        <v>94</v>
      </c>
      <c r="C31" s="4" t="s">
        <v>116</v>
      </c>
      <c r="D31" s="23">
        <v>1.75</v>
      </c>
      <c r="E31" s="21">
        <v>6.5000000000000002E-2</v>
      </c>
      <c r="F31" s="22">
        <f t="shared" si="0"/>
        <v>1.86375</v>
      </c>
      <c r="G31" s="4"/>
      <c r="H31" s="22">
        <f t="shared" si="2"/>
        <v>1.86375</v>
      </c>
    </row>
    <row r="32" spans="1:8" ht="29" x14ac:dyDescent="0.35">
      <c r="A32" s="4" t="s">
        <v>107</v>
      </c>
      <c r="B32" s="4" t="s">
        <v>123</v>
      </c>
      <c r="C32" s="4" t="s">
        <v>116</v>
      </c>
      <c r="D32" s="19">
        <v>3</v>
      </c>
      <c r="E32" s="21">
        <v>6.5000000000000002E-2</v>
      </c>
      <c r="F32" s="22">
        <f t="shared" si="0"/>
        <v>3.1949999999999998</v>
      </c>
      <c r="G32" s="4"/>
      <c r="H32" s="22">
        <f t="shared" si="2"/>
        <v>3.1949999999999998</v>
      </c>
    </row>
    <row r="33" spans="1:8" ht="29" x14ac:dyDescent="0.35">
      <c r="A33" s="4" t="s">
        <v>107</v>
      </c>
      <c r="B33" s="4" t="s">
        <v>124</v>
      </c>
      <c r="C33" s="4" t="s">
        <v>116</v>
      </c>
      <c r="D33" s="19">
        <v>5.5</v>
      </c>
      <c r="E33" s="21">
        <v>6.5000000000000002E-2</v>
      </c>
      <c r="F33" s="22">
        <f t="shared" si="0"/>
        <v>5.8574999999999999</v>
      </c>
      <c r="G33" s="4"/>
      <c r="H33" s="22">
        <f t="shared" si="2"/>
        <v>5.8574999999999999</v>
      </c>
    </row>
    <row r="34" spans="1:8" x14ac:dyDescent="0.35">
      <c r="A34" s="4" t="s">
        <v>107</v>
      </c>
      <c r="B34" s="4" t="s">
        <v>120</v>
      </c>
      <c r="C34" s="4" t="s">
        <v>116</v>
      </c>
      <c r="D34" s="19">
        <v>15</v>
      </c>
      <c r="E34" s="21">
        <v>6.5000000000000002E-2</v>
      </c>
      <c r="F34" s="22">
        <f t="shared" si="0"/>
        <v>15.975</v>
      </c>
      <c r="G34" s="4"/>
      <c r="H34" s="22">
        <f t="shared" si="2"/>
        <v>15.975</v>
      </c>
    </row>
    <row r="35" spans="1:8" ht="29" x14ac:dyDescent="0.35">
      <c r="A35" s="4" t="s">
        <v>107</v>
      </c>
      <c r="B35" s="4" t="s">
        <v>93</v>
      </c>
      <c r="C35" s="4" t="s">
        <v>116</v>
      </c>
      <c r="D35" s="19">
        <v>7.67</v>
      </c>
      <c r="E35" s="21">
        <v>6.5000000000000002E-2</v>
      </c>
      <c r="F35" s="22">
        <f t="shared" si="0"/>
        <v>8.1685499999999998</v>
      </c>
      <c r="G35" s="4"/>
      <c r="H35" s="22">
        <f t="shared" si="2"/>
        <v>8.1685499999999998</v>
      </c>
    </row>
    <row r="36" spans="1:8" x14ac:dyDescent="0.35">
      <c r="A36" s="4" t="s">
        <v>107</v>
      </c>
      <c r="B36" s="4" t="s">
        <v>90</v>
      </c>
      <c r="C36" s="4" t="s">
        <v>116</v>
      </c>
      <c r="D36" s="23">
        <v>3</v>
      </c>
      <c r="E36" s="21">
        <v>6.5000000000000002E-2</v>
      </c>
      <c r="F36" s="22">
        <f t="shared" si="0"/>
        <v>3.1949999999999998</v>
      </c>
      <c r="G36" s="4"/>
      <c r="H36" s="22">
        <f t="shared" si="2"/>
        <v>3.1949999999999998</v>
      </c>
    </row>
    <row r="37" spans="1:8" x14ac:dyDescent="0.35">
      <c r="A37" s="4" t="s">
        <v>107</v>
      </c>
      <c r="B37" s="4" t="s">
        <v>121</v>
      </c>
      <c r="C37" s="4" t="s">
        <v>116</v>
      </c>
      <c r="D37" s="19">
        <v>4.75</v>
      </c>
      <c r="E37" s="21">
        <v>6.5000000000000002E-2</v>
      </c>
      <c r="F37" s="22">
        <f t="shared" si="0"/>
        <v>5.0587499999999999</v>
      </c>
      <c r="G37" s="4"/>
      <c r="H37" s="22">
        <f t="shared" si="2"/>
        <v>5.0587499999999999</v>
      </c>
    </row>
    <row r="38" spans="1:8" x14ac:dyDescent="0.35">
      <c r="A38" s="4" t="s">
        <v>107</v>
      </c>
      <c r="B38" s="4" t="s">
        <v>97</v>
      </c>
      <c r="C38" s="4" t="s">
        <v>116</v>
      </c>
      <c r="D38" s="19">
        <v>18</v>
      </c>
      <c r="E38" s="21">
        <v>6.5000000000000002E-2</v>
      </c>
      <c r="F38" s="22">
        <f t="shared" si="0"/>
        <v>19.170000000000002</v>
      </c>
      <c r="G38" s="4"/>
      <c r="H38" s="22">
        <f t="shared" si="2"/>
        <v>19.170000000000002</v>
      </c>
    </row>
    <row r="39" spans="1:8" x14ac:dyDescent="0.35">
      <c r="A39" s="4" t="s">
        <v>107</v>
      </c>
      <c r="B39" s="4" t="s">
        <v>98</v>
      </c>
      <c r="C39" s="4" t="s">
        <v>116</v>
      </c>
      <c r="D39" s="19">
        <v>22</v>
      </c>
      <c r="E39" s="21">
        <v>6.5000000000000002E-2</v>
      </c>
      <c r="F39" s="22">
        <f t="shared" si="0"/>
        <v>23.43</v>
      </c>
      <c r="G39" s="4"/>
      <c r="H39" s="22">
        <f t="shared" si="2"/>
        <v>23.43</v>
      </c>
    </row>
    <row r="40" spans="1:8" x14ac:dyDescent="0.35">
      <c r="A40" s="4" t="s">
        <v>107</v>
      </c>
      <c r="B40" s="4" t="s">
        <v>99</v>
      </c>
      <c r="C40" s="4" t="s">
        <v>116</v>
      </c>
      <c r="D40" s="19">
        <v>40</v>
      </c>
      <c r="E40" s="21">
        <v>6.5000000000000002E-2</v>
      </c>
      <c r="F40" s="22">
        <f t="shared" si="0"/>
        <v>42.6</v>
      </c>
      <c r="G40" s="4"/>
      <c r="H40" s="22">
        <f t="shared" si="2"/>
        <v>42.6</v>
      </c>
    </row>
    <row r="41" spans="1:8" x14ac:dyDescent="0.35">
      <c r="A41" s="4" t="s">
        <v>107</v>
      </c>
      <c r="B41" s="4" t="s">
        <v>100</v>
      </c>
      <c r="C41" s="4" t="s">
        <v>116</v>
      </c>
      <c r="D41" s="19">
        <v>70</v>
      </c>
      <c r="E41" s="21">
        <v>6.5000000000000002E-2</v>
      </c>
      <c r="F41" s="22">
        <f t="shared" si="0"/>
        <v>74.55</v>
      </c>
      <c r="G41" s="4"/>
      <c r="H41" s="22">
        <f t="shared" si="2"/>
        <v>74.55</v>
      </c>
    </row>
    <row r="42" spans="1:8" x14ac:dyDescent="0.35">
      <c r="A42" s="4" t="s">
        <v>107</v>
      </c>
      <c r="B42" s="4" t="s">
        <v>101</v>
      </c>
      <c r="C42" s="4" t="s">
        <v>116</v>
      </c>
      <c r="D42" s="19">
        <v>80</v>
      </c>
      <c r="E42" s="21">
        <v>6.5000000000000002E-2</v>
      </c>
      <c r="F42" s="22">
        <f t="shared" si="0"/>
        <v>85.2</v>
      </c>
      <c r="G42" s="4"/>
      <c r="H42" s="22">
        <f t="shared" si="2"/>
        <v>85.2</v>
      </c>
    </row>
    <row r="43" spans="1:8" x14ac:dyDescent="0.35">
      <c r="A43" s="4" t="s">
        <v>107</v>
      </c>
      <c r="B43" s="6" t="s">
        <v>122</v>
      </c>
      <c r="C43" s="4" t="s">
        <v>116</v>
      </c>
      <c r="D43" s="19">
        <v>80</v>
      </c>
      <c r="E43" s="21">
        <v>6.5000000000000002E-2</v>
      </c>
      <c r="F43" s="22">
        <f t="shared" si="0"/>
        <v>85.2</v>
      </c>
      <c r="G43" s="4"/>
      <c r="H43" s="22">
        <f t="shared" si="2"/>
        <v>85.2</v>
      </c>
    </row>
    <row r="44" spans="1:8" x14ac:dyDescent="0.35">
      <c r="A44" s="4" t="s">
        <v>107</v>
      </c>
      <c r="B44" s="4" t="s">
        <v>102</v>
      </c>
      <c r="C44" s="4" t="s">
        <v>116</v>
      </c>
      <c r="D44" s="19">
        <v>90</v>
      </c>
      <c r="E44" s="21">
        <v>6.5000000000000002E-2</v>
      </c>
      <c r="F44" s="22">
        <f t="shared" si="0"/>
        <v>95.85</v>
      </c>
      <c r="G44" s="4"/>
      <c r="H44" s="22">
        <f t="shared" si="2"/>
        <v>95.85</v>
      </c>
    </row>
    <row r="45" spans="1:8" x14ac:dyDescent="0.35">
      <c r="A45" s="4" t="s">
        <v>107</v>
      </c>
      <c r="B45" s="4" t="s">
        <v>92</v>
      </c>
      <c r="C45" s="4" t="s">
        <v>116</v>
      </c>
      <c r="D45" s="19">
        <v>210</v>
      </c>
      <c r="E45" s="21">
        <v>6.5000000000000002E-2</v>
      </c>
      <c r="F45" s="22">
        <f t="shared" si="0"/>
        <v>223.65</v>
      </c>
      <c r="G45" s="4"/>
      <c r="H45" s="22">
        <f t="shared" si="2"/>
        <v>223.65</v>
      </c>
    </row>
    <row r="46" spans="1:8" x14ac:dyDescent="0.35">
      <c r="A46" s="4" t="s">
        <v>107</v>
      </c>
      <c r="B46" s="6" t="s">
        <v>117</v>
      </c>
      <c r="C46" s="4" t="s">
        <v>116</v>
      </c>
      <c r="D46" s="19">
        <v>280</v>
      </c>
      <c r="E46" s="21">
        <v>6.5000000000000002E-2</v>
      </c>
      <c r="F46" s="22">
        <f t="shared" si="0"/>
        <v>298.2</v>
      </c>
      <c r="G46" s="4"/>
      <c r="H46" s="22">
        <f t="shared" si="2"/>
        <v>298.2</v>
      </c>
    </row>
    <row r="47" spans="1:8" ht="29" x14ac:dyDescent="0.35">
      <c r="A47" s="4" t="s">
        <v>106</v>
      </c>
      <c r="B47" s="4" t="s">
        <v>95</v>
      </c>
      <c r="C47" s="4" t="s">
        <v>115</v>
      </c>
      <c r="D47" s="19">
        <v>6</v>
      </c>
      <c r="E47" s="21">
        <v>6.5000000000000002E-2</v>
      </c>
      <c r="F47" s="22">
        <f t="shared" si="0"/>
        <v>6.39</v>
      </c>
      <c r="G47" s="4"/>
      <c r="H47" s="22">
        <f t="shared" si="2"/>
        <v>6.39</v>
      </c>
    </row>
    <row r="48" spans="1:8" ht="29" x14ac:dyDescent="0.35">
      <c r="A48" s="4" t="s">
        <v>106</v>
      </c>
      <c r="B48" s="4" t="s">
        <v>96</v>
      </c>
      <c r="C48" s="4" t="s">
        <v>115</v>
      </c>
      <c r="D48" s="19">
        <v>14.2</v>
      </c>
      <c r="E48" s="21">
        <v>6.5000000000000002E-2</v>
      </c>
      <c r="F48" s="22">
        <f t="shared" si="0"/>
        <v>15.122999999999999</v>
      </c>
      <c r="G48" s="4"/>
      <c r="H48" s="22">
        <f t="shared" si="2"/>
        <v>15.122999999999999</v>
      </c>
    </row>
    <row r="49" spans="1:8" x14ac:dyDescent="0.35">
      <c r="A49" s="4" t="s">
        <v>106</v>
      </c>
      <c r="B49" s="4" t="s">
        <v>91</v>
      </c>
      <c r="C49" s="4" t="s">
        <v>115</v>
      </c>
      <c r="D49" s="23">
        <v>9.9</v>
      </c>
      <c r="E49" s="21">
        <v>6.5000000000000002E-2</v>
      </c>
      <c r="F49" s="22">
        <f t="shared" si="0"/>
        <v>10.5435</v>
      </c>
      <c r="G49" s="4"/>
      <c r="H49" s="22">
        <f t="shared" si="2"/>
        <v>10.5435</v>
      </c>
    </row>
    <row r="50" spans="1:8" x14ac:dyDescent="0.35">
      <c r="A50" s="14"/>
      <c r="B50" s="16" t="s">
        <v>161</v>
      </c>
      <c r="C50" s="14"/>
      <c r="D50" s="15">
        <f>SUM(D8:D49)</f>
        <v>9139.43</v>
      </c>
      <c r="E50" s="15"/>
      <c r="F50" s="24">
        <f>SUM(F8:F49)</f>
        <v>9733.492949999998</v>
      </c>
      <c r="G50" s="24"/>
      <c r="H50" s="24">
        <f t="shared" ref="H50" si="3">SUM(H8:H49)</f>
        <v>9733.492949999998</v>
      </c>
    </row>
    <row r="51" spans="1:8" ht="29" x14ac:dyDescent="0.35">
      <c r="A51" s="4" t="s">
        <v>46</v>
      </c>
      <c r="B51" s="4" t="s">
        <v>19</v>
      </c>
      <c r="C51" s="4" t="s">
        <v>86</v>
      </c>
      <c r="D51" s="19">
        <v>0.6</v>
      </c>
      <c r="E51" s="21">
        <v>6.5000000000000002E-2</v>
      </c>
      <c r="F51" s="22">
        <f t="shared" ref="F51:F82" si="4">D51+(D51*E51)</f>
        <v>0.63900000000000001</v>
      </c>
      <c r="G51" s="4"/>
      <c r="H51" s="22">
        <f t="shared" si="2"/>
        <v>0.63900000000000001</v>
      </c>
    </row>
    <row r="52" spans="1:8" x14ac:dyDescent="0.35">
      <c r="A52" s="4" t="s">
        <v>47</v>
      </c>
      <c r="B52" s="13" t="s">
        <v>20</v>
      </c>
      <c r="C52" s="4" t="s">
        <v>86</v>
      </c>
      <c r="D52" s="19">
        <v>0.6</v>
      </c>
      <c r="E52" s="21">
        <v>6.5000000000000002E-2</v>
      </c>
      <c r="F52" s="22">
        <f t="shared" si="4"/>
        <v>0.63900000000000001</v>
      </c>
      <c r="G52" s="4"/>
      <c r="H52" s="22">
        <f t="shared" si="2"/>
        <v>0.63900000000000001</v>
      </c>
    </row>
    <row r="53" spans="1:8" ht="58" x14ac:dyDescent="0.35">
      <c r="A53" s="47">
        <v>100101</v>
      </c>
      <c r="B53" s="48" t="s">
        <v>79</v>
      </c>
      <c r="C53" s="4" t="s">
        <v>86</v>
      </c>
      <c r="D53" s="19">
        <v>0.3</v>
      </c>
      <c r="E53" s="26">
        <v>6.5000000000000002E-2</v>
      </c>
      <c r="F53" s="39">
        <f t="shared" si="4"/>
        <v>0.31950000000000001</v>
      </c>
      <c r="G53" s="49"/>
      <c r="H53" s="39">
        <f t="shared" si="2"/>
        <v>0.31950000000000001</v>
      </c>
    </row>
    <row r="54" spans="1:8" x14ac:dyDescent="0.35">
      <c r="A54" s="4" t="s">
        <v>60</v>
      </c>
      <c r="B54" s="4" t="s">
        <v>31</v>
      </c>
      <c r="C54" s="4" t="s">
        <v>86</v>
      </c>
      <c r="D54" s="19">
        <v>0.12</v>
      </c>
      <c r="E54" s="21">
        <v>6.5000000000000002E-2</v>
      </c>
      <c r="F54" s="22">
        <f t="shared" si="4"/>
        <v>0.1278</v>
      </c>
      <c r="G54" s="4"/>
      <c r="H54" s="22">
        <f t="shared" si="2"/>
        <v>0.1278</v>
      </c>
    </row>
    <row r="55" spans="1:8" x14ac:dyDescent="0.35">
      <c r="A55" s="6" t="s">
        <v>61</v>
      </c>
      <c r="B55" s="6" t="s">
        <v>32</v>
      </c>
      <c r="C55" s="4" t="s">
        <v>86</v>
      </c>
      <c r="D55" s="19">
        <v>0.12</v>
      </c>
      <c r="E55" s="21">
        <v>6.5000000000000002E-2</v>
      </c>
      <c r="F55" s="22">
        <f t="shared" si="4"/>
        <v>0.1278</v>
      </c>
      <c r="G55" s="4"/>
      <c r="H55" s="22">
        <f t="shared" si="2"/>
        <v>0.1278</v>
      </c>
    </row>
    <row r="56" spans="1:8" x14ac:dyDescent="0.35">
      <c r="A56" s="6" t="s">
        <v>62</v>
      </c>
      <c r="B56" s="6" t="s">
        <v>33</v>
      </c>
      <c r="C56" s="4" t="s">
        <v>86</v>
      </c>
      <c r="D56" s="19">
        <v>0.15</v>
      </c>
      <c r="E56" s="21">
        <v>6.5000000000000002E-2</v>
      </c>
      <c r="F56" s="22">
        <f t="shared" si="4"/>
        <v>0.15975</v>
      </c>
      <c r="G56" s="4"/>
      <c r="H56" s="22">
        <f t="shared" si="2"/>
        <v>0.15975</v>
      </c>
    </row>
    <row r="57" spans="1:8" x14ac:dyDescent="0.35">
      <c r="A57" s="6" t="s">
        <v>63</v>
      </c>
      <c r="B57" s="6" t="s">
        <v>34</v>
      </c>
      <c r="C57" s="4" t="s">
        <v>86</v>
      </c>
      <c r="D57" s="19">
        <v>0.3</v>
      </c>
      <c r="E57" s="21">
        <v>6.5000000000000002E-2</v>
      </c>
      <c r="F57" s="22">
        <f t="shared" si="4"/>
        <v>0.31950000000000001</v>
      </c>
      <c r="G57" s="4"/>
      <c r="H57" s="22">
        <f t="shared" si="2"/>
        <v>0.31950000000000001</v>
      </c>
    </row>
    <row r="58" spans="1:8" x14ac:dyDescent="0.35">
      <c r="A58" s="47">
        <v>150101</v>
      </c>
      <c r="B58" s="38" t="s">
        <v>80</v>
      </c>
      <c r="C58" s="4" t="s">
        <v>86</v>
      </c>
      <c r="D58" s="19">
        <v>7.0000000000000007E-2</v>
      </c>
      <c r="E58" s="21">
        <v>6.5000000000000002E-2</v>
      </c>
      <c r="F58" s="39">
        <f t="shared" si="4"/>
        <v>7.4550000000000005E-2</v>
      </c>
      <c r="G58" s="51"/>
      <c r="H58" s="39">
        <f t="shared" si="2"/>
        <v>7.4550000000000005E-2</v>
      </c>
    </row>
    <row r="59" spans="1:8" x14ac:dyDescent="0.35">
      <c r="A59" s="30">
        <v>150102</v>
      </c>
      <c r="B59" s="32" t="s">
        <v>36</v>
      </c>
      <c r="C59" s="4" t="s">
        <v>86</v>
      </c>
      <c r="D59" s="19">
        <v>7.0000000000000007E-2</v>
      </c>
      <c r="E59" s="21">
        <v>6.5000000000000002E-2</v>
      </c>
      <c r="F59" s="22">
        <f t="shared" si="4"/>
        <v>7.4550000000000005E-2</v>
      </c>
      <c r="G59" s="35">
        <v>0.02</v>
      </c>
      <c r="H59" s="36">
        <f t="shared" si="2"/>
        <v>9.4550000000000009E-2</v>
      </c>
    </row>
    <row r="60" spans="1:8" x14ac:dyDescent="0.35">
      <c r="A60" s="7">
        <v>150103</v>
      </c>
      <c r="B60" s="6" t="s">
        <v>0</v>
      </c>
      <c r="C60" s="4" t="s">
        <v>86</v>
      </c>
      <c r="D60" s="19">
        <v>0.04</v>
      </c>
      <c r="E60" s="21">
        <v>6.5000000000000002E-2</v>
      </c>
      <c r="F60" s="22">
        <f t="shared" si="4"/>
        <v>4.2599999999999999E-2</v>
      </c>
      <c r="G60" s="4"/>
      <c r="H60" s="22">
        <f t="shared" si="2"/>
        <v>4.2599999999999999E-2</v>
      </c>
    </row>
    <row r="61" spans="1:8" x14ac:dyDescent="0.35">
      <c r="A61" s="5">
        <v>150104</v>
      </c>
      <c r="B61" s="4" t="s">
        <v>3</v>
      </c>
      <c r="C61" s="4" t="s">
        <v>86</v>
      </c>
      <c r="D61" s="19">
        <v>0</v>
      </c>
      <c r="E61" s="21">
        <v>6.5000000000000002E-2</v>
      </c>
      <c r="F61" s="22">
        <f t="shared" si="4"/>
        <v>0</v>
      </c>
      <c r="G61" s="4"/>
      <c r="H61" s="22">
        <f t="shared" si="2"/>
        <v>0</v>
      </c>
    </row>
    <row r="62" spans="1:8" x14ac:dyDescent="0.35">
      <c r="A62" s="29">
        <v>150106</v>
      </c>
      <c r="B62" s="28" t="s">
        <v>2</v>
      </c>
      <c r="C62" s="4" t="s">
        <v>86</v>
      </c>
      <c r="D62" s="19">
        <v>0.1</v>
      </c>
      <c r="E62" s="21">
        <v>6.5000000000000002E-2</v>
      </c>
      <c r="F62" s="22">
        <f t="shared" si="4"/>
        <v>0.10650000000000001</v>
      </c>
      <c r="G62" s="35">
        <v>0.02</v>
      </c>
      <c r="H62" s="36">
        <f t="shared" si="2"/>
        <v>0.1265</v>
      </c>
    </row>
    <row r="63" spans="1:8" ht="29" x14ac:dyDescent="0.35">
      <c r="A63" s="4" t="s">
        <v>48</v>
      </c>
      <c r="B63" s="4" t="s">
        <v>21</v>
      </c>
      <c r="C63" s="4" t="s">
        <v>86</v>
      </c>
      <c r="D63" s="19">
        <v>0.6</v>
      </c>
      <c r="E63" s="21">
        <v>6.5000000000000002E-2</v>
      </c>
      <c r="F63" s="22">
        <f t="shared" si="4"/>
        <v>0.63900000000000001</v>
      </c>
      <c r="G63" s="4"/>
      <c r="H63" s="22">
        <f t="shared" si="2"/>
        <v>0.63900000000000001</v>
      </c>
    </row>
    <row r="64" spans="1:8" ht="29" x14ac:dyDescent="0.35">
      <c r="A64" s="4" t="s">
        <v>49</v>
      </c>
      <c r="B64" s="4" t="s">
        <v>22</v>
      </c>
      <c r="C64" s="4" t="s">
        <v>86</v>
      </c>
      <c r="D64" s="19">
        <v>0.6</v>
      </c>
      <c r="E64" s="21">
        <v>6.5000000000000002E-2</v>
      </c>
      <c r="F64" s="22">
        <f t="shared" si="4"/>
        <v>0.63900000000000001</v>
      </c>
      <c r="G64" s="4"/>
      <c r="H64" s="22">
        <f t="shared" si="2"/>
        <v>0.63900000000000001</v>
      </c>
    </row>
    <row r="65" spans="1:8" ht="43.5" x14ac:dyDescent="0.35">
      <c r="A65" s="4" t="s">
        <v>50</v>
      </c>
      <c r="B65" s="4" t="s">
        <v>23</v>
      </c>
      <c r="C65" s="4" t="s">
        <v>86</v>
      </c>
      <c r="D65" s="19">
        <v>0.6</v>
      </c>
      <c r="E65" s="21">
        <v>6.5000000000000002E-2</v>
      </c>
      <c r="F65" s="22">
        <f t="shared" si="4"/>
        <v>0.63900000000000001</v>
      </c>
      <c r="G65" s="4"/>
      <c r="H65" s="22">
        <f t="shared" si="2"/>
        <v>0.63900000000000001</v>
      </c>
    </row>
    <row r="66" spans="1:8" x14ac:dyDescent="0.35">
      <c r="A66" s="29">
        <v>150203</v>
      </c>
      <c r="B66" s="33" t="s">
        <v>65</v>
      </c>
      <c r="C66" s="4" t="s">
        <v>86</v>
      </c>
      <c r="D66" s="23">
        <v>0.2</v>
      </c>
      <c r="E66" s="21">
        <v>6.5000000000000002E-2</v>
      </c>
      <c r="F66" s="22">
        <f t="shared" si="4"/>
        <v>0.21300000000000002</v>
      </c>
      <c r="G66" s="35">
        <v>0.06</v>
      </c>
      <c r="H66" s="36">
        <f t="shared" si="2"/>
        <v>0.27300000000000002</v>
      </c>
    </row>
    <row r="67" spans="1:8" x14ac:dyDescent="0.35">
      <c r="A67" s="5">
        <v>16010301</v>
      </c>
      <c r="B67" s="4" t="s">
        <v>4</v>
      </c>
      <c r="C67" s="4" t="s">
        <v>86</v>
      </c>
      <c r="D67" s="19">
        <v>0.35</v>
      </c>
      <c r="E67" s="21">
        <v>6.5000000000000002E-2</v>
      </c>
      <c r="F67" s="22">
        <f t="shared" si="4"/>
        <v>0.37274999999999997</v>
      </c>
      <c r="G67" s="4"/>
      <c r="H67" s="22">
        <f t="shared" si="2"/>
        <v>0.37274999999999997</v>
      </c>
    </row>
    <row r="68" spans="1:8" x14ac:dyDescent="0.35">
      <c r="A68" s="5">
        <v>16010303</v>
      </c>
      <c r="B68" s="4" t="s">
        <v>5</v>
      </c>
      <c r="C68" s="4" t="s">
        <v>86</v>
      </c>
      <c r="D68" s="19">
        <v>0.45</v>
      </c>
      <c r="E68" s="21">
        <v>6.5000000000000002E-2</v>
      </c>
      <c r="F68" s="22">
        <f t="shared" si="4"/>
        <v>0.47925000000000001</v>
      </c>
      <c r="G68" s="4"/>
      <c r="H68" s="22">
        <f t="shared" si="2"/>
        <v>0.47925000000000001</v>
      </c>
    </row>
    <row r="69" spans="1:8" x14ac:dyDescent="0.35">
      <c r="A69" s="4" t="s">
        <v>51</v>
      </c>
      <c r="B69" s="4" t="s">
        <v>24</v>
      </c>
      <c r="C69" s="4" t="s">
        <v>86</v>
      </c>
      <c r="D69" s="19">
        <v>0.44</v>
      </c>
      <c r="E69" s="21">
        <v>6.5000000000000002E-2</v>
      </c>
      <c r="F69" s="22">
        <f t="shared" si="4"/>
        <v>0.46860000000000002</v>
      </c>
      <c r="G69" s="4"/>
      <c r="H69" s="22">
        <f t="shared" si="2"/>
        <v>0.46860000000000002</v>
      </c>
    </row>
    <row r="70" spans="1:8" x14ac:dyDescent="0.35">
      <c r="A70" s="4" t="s">
        <v>52</v>
      </c>
      <c r="B70" s="4" t="s">
        <v>39</v>
      </c>
      <c r="C70" s="4" t="s">
        <v>86</v>
      </c>
      <c r="D70" s="19">
        <v>0.4</v>
      </c>
      <c r="E70" s="21">
        <v>6.5000000000000002E-2</v>
      </c>
      <c r="F70" s="22">
        <f t="shared" si="4"/>
        <v>0.42600000000000005</v>
      </c>
      <c r="G70" s="4"/>
      <c r="H70" s="22">
        <f t="shared" si="2"/>
        <v>0.42600000000000005</v>
      </c>
    </row>
    <row r="71" spans="1:8" ht="29" x14ac:dyDescent="0.35">
      <c r="A71" s="4" t="s">
        <v>53</v>
      </c>
      <c r="B71" s="4" t="s">
        <v>25</v>
      </c>
      <c r="C71" s="4" t="s">
        <v>86</v>
      </c>
      <c r="D71" s="19">
        <v>1</v>
      </c>
      <c r="E71" s="21">
        <v>6.5000000000000002E-2</v>
      </c>
      <c r="F71" s="22">
        <f t="shared" si="4"/>
        <v>1.0649999999999999</v>
      </c>
      <c r="G71" s="4"/>
      <c r="H71" s="22">
        <f t="shared" si="2"/>
        <v>1.0649999999999999</v>
      </c>
    </row>
    <row r="72" spans="1:8" ht="29" x14ac:dyDescent="0.35">
      <c r="A72" s="4" t="s">
        <v>54</v>
      </c>
      <c r="B72" s="4" t="s">
        <v>26</v>
      </c>
      <c r="C72" s="4" t="s">
        <v>86</v>
      </c>
      <c r="D72" s="19">
        <v>1</v>
      </c>
      <c r="E72" s="21">
        <v>6.5000000000000002E-2</v>
      </c>
      <c r="F72" s="22">
        <f t="shared" si="4"/>
        <v>1.0649999999999999</v>
      </c>
      <c r="G72" s="4"/>
      <c r="H72" s="22">
        <f t="shared" si="2"/>
        <v>1.0649999999999999</v>
      </c>
    </row>
    <row r="73" spans="1:8" ht="29" x14ac:dyDescent="0.35">
      <c r="A73" s="29">
        <v>160304</v>
      </c>
      <c r="B73" s="28" t="s">
        <v>66</v>
      </c>
      <c r="C73" s="4" t="s">
        <v>86</v>
      </c>
      <c r="D73" s="19">
        <v>0.11</v>
      </c>
      <c r="E73" s="21">
        <v>6.5000000000000002E-2</v>
      </c>
      <c r="F73" s="22">
        <f t="shared" si="4"/>
        <v>0.11715</v>
      </c>
      <c r="G73" s="35">
        <v>0.06</v>
      </c>
      <c r="H73" s="36">
        <f t="shared" ref="H73:H111" si="5">F73+G73</f>
        <v>0.17715</v>
      </c>
    </row>
    <row r="74" spans="1:8" ht="29" x14ac:dyDescent="0.35">
      <c r="A74" s="4" t="s">
        <v>67</v>
      </c>
      <c r="B74" s="4" t="s">
        <v>68</v>
      </c>
      <c r="C74" s="4" t="s">
        <v>86</v>
      </c>
      <c r="D74" s="19">
        <v>4.5999999999999996</v>
      </c>
      <c r="E74" s="21">
        <v>6.5000000000000002E-2</v>
      </c>
      <c r="F74" s="22">
        <f t="shared" si="4"/>
        <v>4.899</v>
      </c>
      <c r="G74" s="4"/>
      <c r="H74" s="22">
        <f t="shared" si="5"/>
        <v>4.899</v>
      </c>
    </row>
    <row r="75" spans="1:8" x14ac:dyDescent="0.35">
      <c r="A75" s="4" t="s">
        <v>55</v>
      </c>
      <c r="B75" s="4" t="s">
        <v>40</v>
      </c>
      <c r="C75" s="4" t="s">
        <v>86</v>
      </c>
      <c r="D75" s="19">
        <v>0</v>
      </c>
      <c r="E75" s="21">
        <v>6.5000000000000002E-2</v>
      </c>
      <c r="F75" s="22">
        <f t="shared" si="4"/>
        <v>0</v>
      </c>
      <c r="G75" s="4"/>
      <c r="H75" s="22">
        <f t="shared" si="5"/>
        <v>0</v>
      </c>
    </row>
    <row r="76" spans="1:8" x14ac:dyDescent="0.35">
      <c r="A76" s="6" t="s">
        <v>64</v>
      </c>
      <c r="B76" s="6" t="s">
        <v>35</v>
      </c>
      <c r="C76" s="4" t="s">
        <v>86</v>
      </c>
      <c r="D76" s="19">
        <v>1.5</v>
      </c>
      <c r="E76" s="21">
        <v>6.5000000000000002E-2</v>
      </c>
      <c r="F76" s="22">
        <f t="shared" si="4"/>
        <v>1.5974999999999999</v>
      </c>
      <c r="G76" s="4"/>
      <c r="H76" s="22">
        <f t="shared" si="5"/>
        <v>1.5974999999999999</v>
      </c>
    </row>
    <row r="77" spans="1:8" ht="29" x14ac:dyDescent="0.35">
      <c r="A77" s="5">
        <v>170107</v>
      </c>
      <c r="B77" s="4" t="s">
        <v>37</v>
      </c>
      <c r="C77" s="4" t="s">
        <v>86</v>
      </c>
      <c r="D77" s="19">
        <v>0.5</v>
      </c>
      <c r="E77" s="21">
        <v>6.5000000000000002E-2</v>
      </c>
      <c r="F77" s="22">
        <f t="shared" si="4"/>
        <v>0.53249999999999997</v>
      </c>
      <c r="G77" s="4"/>
      <c r="H77" s="22">
        <f t="shared" si="5"/>
        <v>0.53249999999999997</v>
      </c>
    </row>
    <row r="78" spans="1:8" x14ac:dyDescent="0.35">
      <c r="A78" s="5">
        <v>170201</v>
      </c>
      <c r="B78" s="4" t="s">
        <v>1</v>
      </c>
      <c r="C78" s="4" t="s">
        <v>86</v>
      </c>
      <c r="D78" s="19">
        <v>0.4</v>
      </c>
      <c r="E78" s="21">
        <v>6.5000000000000002E-2</v>
      </c>
      <c r="F78" s="22">
        <f t="shared" si="4"/>
        <v>0.42600000000000005</v>
      </c>
      <c r="G78" s="4"/>
      <c r="H78" s="22">
        <f t="shared" si="5"/>
        <v>0.42600000000000005</v>
      </c>
    </row>
    <row r="79" spans="1:8" ht="29" x14ac:dyDescent="0.35">
      <c r="A79" s="5">
        <v>170504</v>
      </c>
      <c r="B79" s="4" t="s">
        <v>6</v>
      </c>
      <c r="C79" s="4" t="s">
        <v>86</v>
      </c>
      <c r="D79" s="19">
        <v>0.5</v>
      </c>
      <c r="E79" s="21">
        <v>6.5000000000000002E-2</v>
      </c>
      <c r="F79" s="22">
        <f t="shared" si="4"/>
        <v>0.53249999999999997</v>
      </c>
      <c r="G79" s="4"/>
      <c r="H79" s="22">
        <f t="shared" si="5"/>
        <v>0.53249999999999997</v>
      </c>
    </row>
    <row r="80" spans="1:8" ht="29" x14ac:dyDescent="0.35">
      <c r="A80" s="29">
        <v>170904</v>
      </c>
      <c r="B80" s="28" t="s">
        <v>7</v>
      </c>
      <c r="C80" s="4" t="s">
        <v>86</v>
      </c>
      <c r="D80" s="19">
        <v>0.11</v>
      </c>
      <c r="E80" s="21">
        <v>6.5000000000000002E-2</v>
      </c>
      <c r="F80" s="22">
        <f t="shared" si="4"/>
        <v>0.11715</v>
      </c>
      <c r="G80" s="35">
        <v>0.03</v>
      </c>
      <c r="H80" s="36">
        <f t="shared" si="5"/>
        <v>0.14715</v>
      </c>
    </row>
    <row r="81" spans="1:8" ht="29" x14ac:dyDescent="0.35">
      <c r="A81" s="4" t="s">
        <v>56</v>
      </c>
      <c r="B81" s="4" t="s">
        <v>27</v>
      </c>
      <c r="C81" s="4" t="s">
        <v>86</v>
      </c>
      <c r="D81" s="19">
        <v>2.4</v>
      </c>
      <c r="E81" s="21">
        <v>6.5000000000000002E-2</v>
      </c>
      <c r="F81" s="22">
        <f t="shared" si="4"/>
        <v>2.556</v>
      </c>
      <c r="G81" s="4"/>
      <c r="H81" s="22">
        <f t="shared" si="5"/>
        <v>2.556</v>
      </c>
    </row>
    <row r="82" spans="1:8" x14ac:dyDescent="0.35">
      <c r="A82" s="4" t="s">
        <v>57</v>
      </c>
      <c r="B82" s="4" t="s">
        <v>28</v>
      </c>
      <c r="C82" s="4" t="s">
        <v>86</v>
      </c>
      <c r="D82" s="23">
        <v>1.5</v>
      </c>
      <c r="E82" s="21">
        <v>6.5000000000000002E-2</v>
      </c>
      <c r="F82" s="22">
        <f t="shared" si="4"/>
        <v>1.5974999999999999</v>
      </c>
      <c r="G82" s="4"/>
      <c r="H82" s="22">
        <f t="shared" si="5"/>
        <v>1.5974999999999999</v>
      </c>
    </row>
    <row r="83" spans="1:8" x14ac:dyDescent="0.35">
      <c r="A83" s="30">
        <v>190801</v>
      </c>
      <c r="B83" s="32" t="s">
        <v>38</v>
      </c>
      <c r="C83" s="4" t="s">
        <v>86</v>
      </c>
      <c r="D83" s="19">
        <v>0.11</v>
      </c>
      <c r="E83" s="21">
        <v>6.5000000000000002E-2</v>
      </c>
      <c r="F83" s="22">
        <f t="shared" ref="F83:F111" si="6">D83+(D83*E83)</f>
        <v>0.11715</v>
      </c>
      <c r="G83" s="35">
        <v>0.06</v>
      </c>
      <c r="H83" s="36">
        <f t="shared" si="5"/>
        <v>0.17715</v>
      </c>
    </row>
    <row r="84" spans="1:8" x14ac:dyDescent="0.35">
      <c r="A84" s="30">
        <v>190805</v>
      </c>
      <c r="B84" s="32" t="s">
        <v>8</v>
      </c>
      <c r="C84" s="4" t="s">
        <v>86</v>
      </c>
      <c r="D84" s="19">
        <v>0.05</v>
      </c>
      <c r="E84" s="21">
        <v>6.5000000000000002E-2</v>
      </c>
      <c r="F84" s="22">
        <f t="shared" si="6"/>
        <v>5.3250000000000006E-2</v>
      </c>
      <c r="G84" s="35">
        <v>0.06</v>
      </c>
      <c r="H84" s="36">
        <f t="shared" si="5"/>
        <v>0.11325</v>
      </c>
    </row>
    <row r="85" spans="1:8" x14ac:dyDescent="0.35">
      <c r="A85" s="52">
        <v>200101</v>
      </c>
      <c r="B85" s="48" t="s">
        <v>69</v>
      </c>
      <c r="C85" s="4" t="s">
        <v>86</v>
      </c>
      <c r="D85" s="19">
        <v>7.0000000000000007E-2</v>
      </c>
      <c r="E85" s="21">
        <v>6.5000000000000002E-2</v>
      </c>
      <c r="F85" s="39">
        <f t="shared" si="6"/>
        <v>7.4550000000000005E-2</v>
      </c>
      <c r="G85" s="51"/>
      <c r="H85" s="39">
        <f t="shared" si="5"/>
        <v>7.4550000000000005E-2</v>
      </c>
    </row>
    <row r="86" spans="1:8" x14ac:dyDescent="0.35">
      <c r="A86" s="30">
        <v>200108</v>
      </c>
      <c r="B86" s="32" t="s">
        <v>9</v>
      </c>
      <c r="C86" s="4" t="s">
        <v>86</v>
      </c>
      <c r="D86" s="19">
        <v>0.06</v>
      </c>
      <c r="E86" s="21">
        <v>6.5000000000000002E-2</v>
      </c>
      <c r="F86" s="22">
        <f t="shared" si="6"/>
        <v>6.3899999999999998E-2</v>
      </c>
      <c r="G86" s="35">
        <v>0.01</v>
      </c>
      <c r="H86" s="36">
        <f t="shared" si="5"/>
        <v>7.3899999999999993E-2</v>
      </c>
    </row>
    <row r="87" spans="1:8" x14ac:dyDescent="0.35">
      <c r="A87" s="30">
        <v>200110</v>
      </c>
      <c r="B87" s="32" t="s">
        <v>70</v>
      </c>
      <c r="C87" s="4" t="s">
        <v>86</v>
      </c>
      <c r="D87" s="19">
        <v>0.11</v>
      </c>
      <c r="E87" s="21">
        <v>6.5000000000000002E-2</v>
      </c>
      <c r="F87" s="22">
        <f t="shared" si="6"/>
        <v>0.11715</v>
      </c>
      <c r="G87" s="35">
        <v>0.06</v>
      </c>
      <c r="H87" s="36">
        <f t="shared" si="5"/>
        <v>0.17715</v>
      </c>
    </row>
    <row r="88" spans="1:8" x14ac:dyDescent="0.35">
      <c r="A88" s="30">
        <v>200111</v>
      </c>
      <c r="B88" s="32" t="s">
        <v>71</v>
      </c>
      <c r="C88" s="4" t="s">
        <v>86</v>
      </c>
      <c r="D88" s="19">
        <v>0.11</v>
      </c>
      <c r="E88" s="21">
        <v>6.5000000000000002E-2</v>
      </c>
      <c r="F88" s="22">
        <f t="shared" si="6"/>
        <v>0.11715</v>
      </c>
      <c r="G88" s="35">
        <v>0.06</v>
      </c>
      <c r="H88" s="36">
        <f t="shared" si="5"/>
        <v>0.17715</v>
      </c>
    </row>
    <row r="89" spans="1:8" ht="29" x14ac:dyDescent="0.35">
      <c r="A89" s="4" t="s">
        <v>58</v>
      </c>
      <c r="B89" s="4" t="s">
        <v>29</v>
      </c>
      <c r="C89" s="4" t="s">
        <v>86</v>
      </c>
      <c r="D89" s="23">
        <v>0</v>
      </c>
      <c r="E89" s="21">
        <v>6.5000000000000002E-2</v>
      </c>
      <c r="F89" s="22">
        <f t="shared" si="6"/>
        <v>0</v>
      </c>
      <c r="G89" s="4"/>
      <c r="H89" s="22">
        <f t="shared" si="5"/>
        <v>0</v>
      </c>
    </row>
    <row r="90" spans="1:8" ht="29" x14ac:dyDescent="0.35">
      <c r="A90" s="5" t="s">
        <v>41</v>
      </c>
      <c r="B90" s="4" t="s">
        <v>13</v>
      </c>
      <c r="C90" s="4" t="s">
        <v>86</v>
      </c>
      <c r="D90" s="19">
        <v>0</v>
      </c>
      <c r="E90" s="21">
        <v>6.5000000000000002E-2</v>
      </c>
      <c r="F90" s="22">
        <f t="shared" si="6"/>
        <v>0</v>
      </c>
      <c r="G90" s="4"/>
      <c r="H90" s="22">
        <f t="shared" si="5"/>
        <v>0</v>
      </c>
    </row>
    <row r="91" spans="1:8" x14ac:dyDescent="0.35">
      <c r="A91" s="7">
        <v>200125</v>
      </c>
      <c r="B91" s="6" t="s">
        <v>10</v>
      </c>
      <c r="C91" s="4" t="s">
        <v>86</v>
      </c>
      <c r="D91" s="19">
        <v>0.1</v>
      </c>
      <c r="E91" s="21">
        <v>6.5000000000000002E-2</v>
      </c>
      <c r="F91" s="22">
        <f t="shared" si="6"/>
        <v>0.10650000000000001</v>
      </c>
      <c r="G91" s="4"/>
      <c r="H91" s="22">
        <f t="shared" si="5"/>
        <v>0.10650000000000001</v>
      </c>
    </row>
    <row r="92" spans="1:8" ht="29" x14ac:dyDescent="0.35">
      <c r="A92" s="4" t="s">
        <v>72</v>
      </c>
      <c r="B92" s="4" t="s">
        <v>73</v>
      </c>
      <c r="C92" s="4" t="s">
        <v>86</v>
      </c>
      <c r="D92" s="19">
        <v>1</v>
      </c>
      <c r="E92" s="21">
        <v>6.5000000000000002E-2</v>
      </c>
      <c r="F92" s="22">
        <f t="shared" si="6"/>
        <v>1.0649999999999999</v>
      </c>
      <c r="G92" s="4"/>
      <c r="H92" s="22">
        <f t="shared" si="5"/>
        <v>1.0649999999999999</v>
      </c>
    </row>
    <row r="93" spans="1:8" ht="58" x14ac:dyDescent="0.35">
      <c r="A93" s="4" t="s">
        <v>59</v>
      </c>
      <c r="B93" s="4" t="s">
        <v>30</v>
      </c>
      <c r="C93" s="4" t="s">
        <v>86</v>
      </c>
      <c r="D93" s="23">
        <v>0.01</v>
      </c>
      <c r="E93" s="21">
        <v>6.5000000000000002E-2</v>
      </c>
      <c r="F93" s="22">
        <f t="shared" si="6"/>
        <v>1.065E-2</v>
      </c>
      <c r="G93" s="4"/>
      <c r="H93" s="22">
        <f t="shared" si="5"/>
        <v>1.065E-2</v>
      </c>
    </row>
    <row r="94" spans="1:8" ht="43.5" x14ac:dyDescent="0.35">
      <c r="A94" s="5" t="s">
        <v>74</v>
      </c>
      <c r="B94" s="4" t="s">
        <v>75</v>
      </c>
      <c r="C94" s="4" t="s">
        <v>86</v>
      </c>
      <c r="D94" s="23">
        <v>0.01</v>
      </c>
      <c r="E94" s="21">
        <v>6.5000000000000002E-2</v>
      </c>
      <c r="F94" s="22">
        <f t="shared" si="6"/>
        <v>1.065E-2</v>
      </c>
      <c r="G94" s="4"/>
      <c r="H94" s="22">
        <f t="shared" si="5"/>
        <v>1.065E-2</v>
      </c>
    </row>
    <row r="95" spans="1:8" ht="58" x14ac:dyDescent="0.35">
      <c r="A95" s="5" t="s">
        <v>42</v>
      </c>
      <c r="B95" s="4" t="s">
        <v>14</v>
      </c>
      <c r="C95" s="4" t="s">
        <v>86</v>
      </c>
      <c r="D95" s="23">
        <v>0.01</v>
      </c>
      <c r="E95" s="21">
        <v>6.5000000000000002E-2</v>
      </c>
      <c r="F95" s="22">
        <f t="shared" si="6"/>
        <v>1.065E-2</v>
      </c>
      <c r="G95" s="4"/>
      <c r="H95" s="22">
        <f t="shared" si="5"/>
        <v>1.065E-2</v>
      </c>
    </row>
    <row r="96" spans="1:8" ht="58" x14ac:dyDescent="0.35">
      <c r="A96" s="5" t="s">
        <v>43</v>
      </c>
      <c r="B96" s="4" t="s">
        <v>15</v>
      </c>
      <c r="C96" s="4" t="s">
        <v>86</v>
      </c>
      <c r="D96" s="23">
        <v>0.01</v>
      </c>
      <c r="E96" s="21">
        <v>6.5000000000000002E-2</v>
      </c>
      <c r="F96" s="22">
        <f t="shared" si="6"/>
        <v>1.065E-2</v>
      </c>
      <c r="G96" s="4"/>
      <c r="H96" s="22">
        <f t="shared" si="5"/>
        <v>1.065E-2</v>
      </c>
    </row>
    <row r="97" spans="1:8" ht="30" customHeight="1" x14ac:dyDescent="0.35">
      <c r="A97" s="5" t="s">
        <v>44</v>
      </c>
      <c r="B97" s="4" t="s">
        <v>16</v>
      </c>
      <c r="C97" s="4" t="s">
        <v>86</v>
      </c>
      <c r="D97" s="23">
        <v>0.01</v>
      </c>
      <c r="E97" s="21">
        <v>6.5000000000000002E-2</v>
      </c>
      <c r="F97" s="22">
        <f t="shared" si="6"/>
        <v>1.065E-2</v>
      </c>
      <c r="G97" s="4"/>
      <c r="H97" s="22">
        <f t="shared" si="5"/>
        <v>1.065E-2</v>
      </c>
    </row>
    <row r="98" spans="1:8" ht="72.5" x14ac:dyDescent="0.35">
      <c r="A98" s="5" t="s">
        <v>45</v>
      </c>
      <c r="B98" s="4" t="s">
        <v>17</v>
      </c>
      <c r="C98" s="4" t="s">
        <v>86</v>
      </c>
      <c r="D98" s="23">
        <v>0.01</v>
      </c>
      <c r="E98" s="21">
        <v>6.5000000000000002E-2</v>
      </c>
      <c r="F98" s="22">
        <f t="shared" si="6"/>
        <v>1.065E-2</v>
      </c>
      <c r="G98" s="4"/>
      <c r="H98" s="22">
        <f t="shared" si="5"/>
        <v>1.065E-2</v>
      </c>
    </row>
    <row r="99" spans="1:8" ht="30" customHeight="1" x14ac:dyDescent="0.35">
      <c r="A99" s="5">
        <v>20013611</v>
      </c>
      <c r="B99" s="4" t="s">
        <v>18</v>
      </c>
      <c r="C99" s="4" t="s">
        <v>86</v>
      </c>
      <c r="D99" s="23">
        <v>0.01</v>
      </c>
      <c r="E99" s="21">
        <v>6.5000000000000002E-2</v>
      </c>
      <c r="F99" s="22">
        <f t="shared" si="6"/>
        <v>1.065E-2</v>
      </c>
      <c r="G99" s="4"/>
      <c r="H99" s="22">
        <f t="shared" si="5"/>
        <v>1.065E-2</v>
      </c>
    </row>
    <row r="100" spans="1:8" ht="58" x14ac:dyDescent="0.35">
      <c r="A100" s="5">
        <v>20013612</v>
      </c>
      <c r="B100" s="4" t="s">
        <v>162</v>
      </c>
      <c r="C100" s="4" t="s">
        <v>86</v>
      </c>
      <c r="D100" s="23">
        <v>0.01</v>
      </c>
      <c r="E100" s="21">
        <v>6.5000000000000002E-2</v>
      </c>
      <c r="F100" s="22">
        <f t="shared" si="6"/>
        <v>1.065E-2</v>
      </c>
      <c r="G100" s="4"/>
      <c r="H100" s="22">
        <f t="shared" si="5"/>
        <v>1.065E-2</v>
      </c>
    </row>
    <row r="101" spans="1:8" ht="58" x14ac:dyDescent="0.35">
      <c r="A101" s="5">
        <v>20013614</v>
      </c>
      <c r="B101" s="4" t="s">
        <v>163</v>
      </c>
      <c r="C101" s="4" t="s">
        <v>86</v>
      </c>
      <c r="D101" s="23">
        <v>0.01</v>
      </c>
      <c r="E101" s="21">
        <v>6.5000000000000002E-2</v>
      </c>
      <c r="F101" s="22">
        <f t="shared" si="6"/>
        <v>1.065E-2</v>
      </c>
      <c r="G101" s="4"/>
      <c r="H101" s="22">
        <f t="shared" si="5"/>
        <v>1.065E-2</v>
      </c>
    </row>
    <row r="102" spans="1:8" ht="58" x14ac:dyDescent="0.35">
      <c r="A102" s="5">
        <v>20013615</v>
      </c>
      <c r="B102" s="4" t="s">
        <v>125</v>
      </c>
      <c r="C102" s="4" t="s">
        <v>86</v>
      </c>
      <c r="D102" s="23">
        <v>0.01</v>
      </c>
      <c r="E102" s="21">
        <v>6.5000000000000002E-2</v>
      </c>
      <c r="F102" s="22">
        <f t="shared" si="6"/>
        <v>1.065E-2</v>
      </c>
      <c r="G102" s="4"/>
      <c r="H102" s="22">
        <f t="shared" si="5"/>
        <v>1.065E-2</v>
      </c>
    </row>
    <row r="103" spans="1:8" ht="58" x14ac:dyDescent="0.35">
      <c r="A103" s="5">
        <v>20013616</v>
      </c>
      <c r="B103" s="4" t="s">
        <v>81</v>
      </c>
      <c r="C103" s="4" t="s">
        <v>86</v>
      </c>
      <c r="D103" s="23">
        <v>0.01</v>
      </c>
      <c r="E103" s="21">
        <v>6.5000000000000002E-2</v>
      </c>
      <c r="F103" s="22">
        <f t="shared" si="6"/>
        <v>1.065E-2</v>
      </c>
      <c r="G103" s="4"/>
      <c r="H103" s="22">
        <f t="shared" si="5"/>
        <v>1.065E-2</v>
      </c>
    </row>
    <row r="104" spans="1:8" x14ac:dyDescent="0.35">
      <c r="A104" s="30">
        <v>200139</v>
      </c>
      <c r="B104" s="32" t="s">
        <v>11</v>
      </c>
      <c r="C104" s="4" t="s">
        <v>86</v>
      </c>
      <c r="D104" s="19">
        <v>7.0000000000000007E-2</v>
      </c>
      <c r="E104" s="21">
        <v>6.5000000000000002E-2</v>
      </c>
      <c r="F104" s="22">
        <f t="shared" si="6"/>
        <v>7.4550000000000005E-2</v>
      </c>
      <c r="G104" s="35">
        <v>0.03</v>
      </c>
      <c r="H104" s="36">
        <f t="shared" si="5"/>
        <v>0.10455</v>
      </c>
    </row>
    <row r="105" spans="1:8" x14ac:dyDescent="0.35">
      <c r="A105" s="7" t="s">
        <v>76</v>
      </c>
      <c r="B105" s="6" t="s">
        <v>28</v>
      </c>
      <c r="C105" s="4" t="s">
        <v>86</v>
      </c>
      <c r="D105" s="23">
        <v>1.5</v>
      </c>
      <c r="E105" s="21">
        <v>6.5000000000000002E-2</v>
      </c>
      <c r="F105" s="22">
        <f t="shared" si="6"/>
        <v>1.5974999999999999</v>
      </c>
      <c r="G105" s="4"/>
      <c r="H105" s="22">
        <f t="shared" si="5"/>
        <v>1.5974999999999999</v>
      </c>
    </row>
    <row r="106" spans="1:8" x14ac:dyDescent="0.35">
      <c r="A106" s="30">
        <v>200199</v>
      </c>
      <c r="B106" s="32" t="s">
        <v>82</v>
      </c>
      <c r="C106" s="4" t="s">
        <v>86</v>
      </c>
      <c r="D106" s="19">
        <v>0.25</v>
      </c>
      <c r="E106" s="21">
        <v>6.5000000000000002E-2</v>
      </c>
      <c r="F106" s="22">
        <f t="shared" si="6"/>
        <v>0.26624999999999999</v>
      </c>
      <c r="G106" s="35">
        <v>0.06</v>
      </c>
      <c r="H106" s="36">
        <f t="shared" si="5"/>
        <v>0.32624999999999998</v>
      </c>
    </row>
    <row r="107" spans="1:8" x14ac:dyDescent="0.35">
      <c r="A107" s="30">
        <v>200201</v>
      </c>
      <c r="B107" s="32" t="s">
        <v>83</v>
      </c>
      <c r="C107" s="4" t="s">
        <v>86</v>
      </c>
      <c r="D107" s="19">
        <v>0.1</v>
      </c>
      <c r="E107" s="21">
        <v>6.5000000000000002E-2</v>
      </c>
      <c r="F107" s="22">
        <f t="shared" si="6"/>
        <v>0.10650000000000001</v>
      </c>
      <c r="G107" s="35">
        <v>0.01</v>
      </c>
      <c r="H107" s="36">
        <f t="shared" si="5"/>
        <v>0.11650000000000001</v>
      </c>
    </row>
    <row r="108" spans="1:8" x14ac:dyDescent="0.35">
      <c r="A108" s="29">
        <v>200301</v>
      </c>
      <c r="B108" s="28" t="s">
        <v>84</v>
      </c>
      <c r="C108" s="4" t="s">
        <v>86</v>
      </c>
      <c r="D108" s="19">
        <v>0.11</v>
      </c>
      <c r="E108" s="21">
        <v>6.5000000000000002E-2</v>
      </c>
      <c r="F108" s="22">
        <f t="shared" si="6"/>
        <v>0.11715</v>
      </c>
      <c r="G108" s="35">
        <v>0.06</v>
      </c>
      <c r="H108" s="36">
        <f t="shared" si="5"/>
        <v>0.17715</v>
      </c>
    </row>
    <row r="109" spans="1:8" x14ac:dyDescent="0.35">
      <c r="A109" s="29">
        <v>200307</v>
      </c>
      <c r="B109" s="28" t="s">
        <v>12</v>
      </c>
      <c r="C109" s="4" t="s">
        <v>86</v>
      </c>
      <c r="D109" s="19">
        <v>0.15</v>
      </c>
      <c r="E109" s="21">
        <v>6.5000000000000002E-2</v>
      </c>
      <c r="F109" s="22">
        <f t="shared" si="6"/>
        <v>0.15975</v>
      </c>
      <c r="G109" s="35">
        <v>0.03</v>
      </c>
      <c r="H109" s="36">
        <f t="shared" si="5"/>
        <v>0.18975</v>
      </c>
    </row>
    <row r="110" spans="1:8" x14ac:dyDescent="0.35">
      <c r="A110" s="29">
        <v>200398</v>
      </c>
      <c r="B110" s="28" t="s">
        <v>77</v>
      </c>
      <c r="C110" s="4" t="s">
        <v>86</v>
      </c>
      <c r="D110" s="19">
        <v>0.11</v>
      </c>
      <c r="E110" s="21">
        <v>6.5000000000000002E-2</v>
      </c>
      <c r="F110" s="22">
        <f t="shared" si="6"/>
        <v>0.11715</v>
      </c>
      <c r="G110" s="35">
        <v>0.06</v>
      </c>
      <c r="H110" s="36">
        <f t="shared" si="5"/>
        <v>0.17715</v>
      </c>
    </row>
    <row r="111" spans="1:8" x14ac:dyDescent="0.35">
      <c r="A111" s="5">
        <v>900004</v>
      </c>
      <c r="B111" s="4" t="s">
        <v>78</v>
      </c>
      <c r="C111" s="4" t="s">
        <v>86</v>
      </c>
      <c r="D111" s="19">
        <v>0.03</v>
      </c>
      <c r="E111" s="21">
        <v>6.5000000000000002E-2</v>
      </c>
      <c r="F111" s="22">
        <f t="shared" si="6"/>
        <v>3.1949999999999999E-2</v>
      </c>
      <c r="G111" s="4"/>
      <c r="H111" s="22">
        <f t="shared" si="5"/>
        <v>3.1949999999999999E-2</v>
      </c>
    </row>
    <row r="112" spans="1:8" x14ac:dyDescent="0.35">
      <c r="A112" s="14"/>
      <c r="B112" s="16" t="s">
        <v>164</v>
      </c>
      <c r="C112" s="17"/>
      <c r="D112" s="15">
        <f>SUM(D51:D111)</f>
        <v>23.770000000000014</v>
      </c>
      <c r="E112" s="15"/>
      <c r="F112" s="15">
        <f>SUM(F51:F111)</f>
        <v>25.315049999999971</v>
      </c>
      <c r="G112" s="15"/>
      <c r="H112" s="15">
        <f t="shared" ref="H112" si="7">SUM(H51:H111)</f>
        <v>26.005049999999983</v>
      </c>
    </row>
    <row r="113" spans="1:4" x14ac:dyDescent="0.35">
      <c r="A113" s="40" t="s">
        <v>129</v>
      </c>
      <c r="B113" s="41"/>
      <c r="C113" s="41"/>
      <c r="D113" s="41"/>
    </row>
    <row r="114" spans="1:4" x14ac:dyDescent="0.35">
      <c r="A114" s="41"/>
      <c r="B114" s="41"/>
      <c r="C114" s="41"/>
      <c r="D114" s="41"/>
    </row>
    <row r="115" spans="1:4" x14ac:dyDescent="0.35">
      <c r="A115" s="41" t="s">
        <v>128</v>
      </c>
      <c r="B115" s="41"/>
      <c r="C115" s="41"/>
      <c r="D115" s="41"/>
    </row>
    <row r="116" spans="1:4" x14ac:dyDescent="0.35">
      <c r="A116" s="41"/>
      <c r="B116" s="41"/>
      <c r="C116" s="41"/>
      <c r="D116" s="41"/>
    </row>
    <row r="117" spans="1:4" x14ac:dyDescent="0.35">
      <c r="A117" t="s">
        <v>165</v>
      </c>
      <c r="B117"/>
      <c r="C117"/>
      <c r="D117" s="12"/>
    </row>
    <row r="118" spans="1:4" x14ac:dyDescent="0.35">
      <c r="A118" t="s">
        <v>118</v>
      </c>
    </row>
    <row r="119" spans="1:4" x14ac:dyDescent="0.35">
      <c r="A119" t="s">
        <v>126</v>
      </c>
    </row>
  </sheetData>
  <autoFilter ref="A7:H119" xr:uid="{5660FBFD-3ACF-4F4E-BEFE-F83F80DEB2D2}"/>
  <mergeCells count="2">
    <mergeCell ref="A113:D114"/>
    <mergeCell ref="A115:D116"/>
  </mergeCells>
  <pageMargins left="0.51181102362204722" right="0.51181102362204722" top="0.55118110236220474" bottom="0.55118110236220474" header="0.31496062992125984" footer="0.31496062992125984"/>
  <pageSetup paperSize="9" orientation="landscape" r:id="rId1"/>
  <headerFooter>
    <oddFooter>&amp;C&amp;9&amp;P/&amp;N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H104"/>
  <sheetViews>
    <sheetView view="pageLayout" zoomScaleNormal="100" workbookViewId="0">
      <selection activeCell="G9" sqref="G9"/>
    </sheetView>
  </sheetViews>
  <sheetFormatPr defaultColWidth="9.1796875" defaultRowHeight="14.5" x14ac:dyDescent="0.35"/>
  <cols>
    <col min="1" max="1" width="15.453125" style="1" customWidth="1"/>
    <col min="2" max="2" width="51.81640625" style="1" customWidth="1"/>
    <col min="3" max="3" width="6.1796875" style="1" customWidth="1"/>
    <col min="4" max="4" width="10.1796875" style="10" customWidth="1"/>
    <col min="5" max="5" width="10" style="10" customWidth="1"/>
    <col min="6" max="6" width="10.26953125" style="1" customWidth="1"/>
    <col min="7" max="7" width="15.81640625" style="1" customWidth="1"/>
    <col min="8" max="8" width="10.1796875" style="1" customWidth="1"/>
    <col min="9" max="16384" width="9.1796875" style="1"/>
  </cols>
  <sheetData>
    <row r="3" spans="1:8" x14ac:dyDescent="0.35">
      <c r="A3" s="3" t="s">
        <v>136</v>
      </c>
    </row>
    <row r="5" spans="1:8" x14ac:dyDescent="0.35">
      <c r="A5" s="1" t="s">
        <v>87</v>
      </c>
      <c r="B5" s="11" t="s">
        <v>139</v>
      </c>
    </row>
    <row r="6" spans="1:8" x14ac:dyDescent="0.35">
      <c r="A6" s="2" t="s">
        <v>88</v>
      </c>
      <c r="B6" s="11">
        <v>10306958</v>
      </c>
    </row>
    <row r="7" spans="1:8" ht="106.5" customHeight="1" x14ac:dyDescent="0.35">
      <c r="A7" s="9" t="s">
        <v>108</v>
      </c>
      <c r="B7" s="9" t="s">
        <v>104</v>
      </c>
      <c r="C7" s="9" t="s">
        <v>85</v>
      </c>
      <c r="D7" s="8" t="s">
        <v>130</v>
      </c>
      <c r="E7" s="53" t="s">
        <v>140</v>
      </c>
      <c r="F7" s="9" t="s">
        <v>141</v>
      </c>
      <c r="G7" s="9" t="s">
        <v>187</v>
      </c>
      <c r="H7" s="9" t="s">
        <v>186</v>
      </c>
    </row>
    <row r="8" spans="1:8" x14ac:dyDescent="0.35">
      <c r="A8" s="28" t="s">
        <v>105</v>
      </c>
      <c r="B8" s="28" t="s">
        <v>137</v>
      </c>
      <c r="C8" s="4" t="s">
        <v>113</v>
      </c>
      <c r="D8" s="19">
        <f>[1]Raamleping!D18</f>
        <v>290.2835</v>
      </c>
      <c r="E8" s="20">
        <v>6.5000000000000002E-2</v>
      </c>
      <c r="F8" s="8">
        <f t="shared" ref="F8:F39" si="0">D8+(D8*E8)</f>
        <v>309.1519275</v>
      </c>
      <c r="G8" s="34">
        <v>3.5000000000000003E-2</v>
      </c>
      <c r="H8" s="31">
        <f>F8+(F8*G8)</f>
        <v>319.97224496249999</v>
      </c>
    </row>
    <row r="9" spans="1:8" ht="29" x14ac:dyDescent="0.35">
      <c r="A9" s="4" t="s">
        <v>109</v>
      </c>
      <c r="B9" s="4" t="s">
        <v>103</v>
      </c>
      <c r="C9" s="4" t="s">
        <v>114</v>
      </c>
      <c r="D9" s="19">
        <v>20</v>
      </c>
      <c r="E9" s="20">
        <v>6.5000000000000002E-2</v>
      </c>
      <c r="F9" s="8">
        <f t="shared" si="0"/>
        <v>21.3</v>
      </c>
      <c r="G9" s="4"/>
      <c r="H9" s="8">
        <f t="shared" ref="H9:H72" si="1">F9+G9</f>
        <v>21.3</v>
      </c>
    </row>
    <row r="10" spans="1:8" ht="29" x14ac:dyDescent="0.35">
      <c r="A10" s="28" t="s">
        <v>109</v>
      </c>
      <c r="B10" s="28" t="s">
        <v>127</v>
      </c>
      <c r="C10" s="4" t="s">
        <v>114</v>
      </c>
      <c r="D10" s="19">
        <v>30</v>
      </c>
      <c r="E10" s="20">
        <v>6.5000000000000002E-2</v>
      </c>
      <c r="F10" s="8">
        <f t="shared" si="0"/>
        <v>31.95</v>
      </c>
      <c r="G10" s="34">
        <v>3.5000000000000003E-2</v>
      </c>
      <c r="H10" s="31">
        <f>F10+(F10*G10)</f>
        <v>33.068249999999999</v>
      </c>
    </row>
    <row r="11" spans="1:8" ht="29" x14ac:dyDescent="0.35">
      <c r="A11" s="28" t="s">
        <v>110</v>
      </c>
      <c r="B11" s="28" t="s">
        <v>111</v>
      </c>
      <c r="C11" s="4" t="s">
        <v>115</v>
      </c>
      <c r="D11" s="19">
        <v>40</v>
      </c>
      <c r="E11" s="20">
        <v>6.5000000000000002E-2</v>
      </c>
      <c r="F11" s="8">
        <f t="shared" si="0"/>
        <v>42.6</v>
      </c>
      <c r="G11" s="34">
        <v>3.5000000000000003E-2</v>
      </c>
      <c r="H11" s="31">
        <f t="shared" ref="H11:H12" si="2">F11+(F11*G11)</f>
        <v>44.091000000000001</v>
      </c>
    </row>
    <row r="12" spans="1:8" ht="29" x14ac:dyDescent="0.35">
      <c r="A12" s="28" t="s">
        <v>110</v>
      </c>
      <c r="B12" s="28" t="s">
        <v>112</v>
      </c>
      <c r="C12" s="4" t="s">
        <v>115</v>
      </c>
      <c r="D12" s="19">
        <v>50</v>
      </c>
      <c r="E12" s="20">
        <v>6.5000000000000002E-2</v>
      </c>
      <c r="F12" s="8">
        <f t="shared" si="0"/>
        <v>53.25</v>
      </c>
      <c r="G12" s="34">
        <v>3.5000000000000003E-2</v>
      </c>
      <c r="H12" s="31">
        <f t="shared" si="2"/>
        <v>55.113750000000003</v>
      </c>
    </row>
    <row r="13" spans="1:8" ht="29" x14ac:dyDescent="0.35">
      <c r="A13" s="4" t="s">
        <v>107</v>
      </c>
      <c r="B13" s="4" t="s">
        <v>89</v>
      </c>
      <c r="C13" s="4" t="s">
        <v>116</v>
      </c>
      <c r="D13" s="19">
        <v>0.45</v>
      </c>
      <c r="E13" s="20">
        <v>6.5000000000000002E-2</v>
      </c>
      <c r="F13" s="8">
        <f t="shared" si="0"/>
        <v>0.47925000000000001</v>
      </c>
      <c r="G13" s="4"/>
      <c r="H13" s="8">
        <f t="shared" si="1"/>
        <v>0.47925000000000001</v>
      </c>
    </row>
    <row r="14" spans="1:8" x14ac:dyDescent="0.35">
      <c r="A14" s="4" t="s">
        <v>107</v>
      </c>
      <c r="B14" s="6" t="s">
        <v>119</v>
      </c>
      <c r="C14" s="4" t="s">
        <v>116</v>
      </c>
      <c r="D14" s="19">
        <v>0.5</v>
      </c>
      <c r="E14" s="20">
        <v>6.5000000000000002E-2</v>
      </c>
      <c r="F14" s="8">
        <f t="shared" si="0"/>
        <v>0.53249999999999997</v>
      </c>
      <c r="G14" s="4"/>
      <c r="H14" s="8">
        <f t="shared" si="1"/>
        <v>0.53249999999999997</v>
      </c>
    </row>
    <row r="15" spans="1:8" x14ac:dyDescent="0.35">
      <c r="A15" s="4" t="s">
        <v>107</v>
      </c>
      <c r="B15" s="6" t="s">
        <v>94</v>
      </c>
      <c r="C15" s="4" t="s">
        <v>116</v>
      </c>
      <c r="D15" s="19">
        <v>0.5</v>
      </c>
      <c r="E15" s="20">
        <v>6.5000000000000002E-2</v>
      </c>
      <c r="F15" s="8">
        <f t="shared" si="0"/>
        <v>0.53249999999999997</v>
      </c>
      <c r="G15" s="4"/>
      <c r="H15" s="8">
        <f t="shared" si="1"/>
        <v>0.53249999999999997</v>
      </c>
    </row>
    <row r="16" spans="1:8" ht="29" x14ac:dyDescent="0.35">
      <c r="A16" s="4" t="s">
        <v>107</v>
      </c>
      <c r="B16" s="4" t="s">
        <v>123</v>
      </c>
      <c r="C16" s="4" t="s">
        <v>116</v>
      </c>
      <c r="D16" s="19">
        <v>0.5</v>
      </c>
      <c r="E16" s="20">
        <v>6.5000000000000002E-2</v>
      </c>
      <c r="F16" s="8">
        <f t="shared" si="0"/>
        <v>0.53249999999999997</v>
      </c>
      <c r="G16" s="4"/>
      <c r="H16" s="8">
        <f t="shared" si="1"/>
        <v>0.53249999999999997</v>
      </c>
    </row>
    <row r="17" spans="1:8" ht="29" x14ac:dyDescent="0.35">
      <c r="A17" s="4" t="s">
        <v>107</v>
      </c>
      <c r="B17" s="4" t="s">
        <v>124</v>
      </c>
      <c r="C17" s="4" t="s">
        <v>116</v>
      </c>
      <c r="D17" s="19">
        <v>1.95</v>
      </c>
      <c r="E17" s="20">
        <v>6.5000000000000002E-2</v>
      </c>
      <c r="F17" s="8">
        <f t="shared" si="0"/>
        <v>2.0767500000000001</v>
      </c>
      <c r="G17" s="4"/>
      <c r="H17" s="8">
        <f t="shared" si="1"/>
        <v>2.0767500000000001</v>
      </c>
    </row>
    <row r="18" spans="1:8" x14ac:dyDescent="0.35">
      <c r="A18" s="4" t="s">
        <v>107</v>
      </c>
      <c r="B18" s="4" t="s">
        <v>120</v>
      </c>
      <c r="C18" s="4" t="s">
        <v>116</v>
      </c>
      <c r="D18" s="19">
        <v>1.95</v>
      </c>
      <c r="E18" s="20">
        <v>6.5000000000000002E-2</v>
      </c>
      <c r="F18" s="8">
        <f t="shared" si="0"/>
        <v>2.0767500000000001</v>
      </c>
      <c r="G18" s="4"/>
      <c r="H18" s="8">
        <f t="shared" si="1"/>
        <v>2.0767500000000001</v>
      </c>
    </row>
    <row r="19" spans="1:8" ht="29" x14ac:dyDescent="0.35">
      <c r="A19" s="4" t="s">
        <v>107</v>
      </c>
      <c r="B19" s="4" t="s">
        <v>93</v>
      </c>
      <c r="C19" s="4" t="s">
        <v>116</v>
      </c>
      <c r="D19" s="19">
        <v>5</v>
      </c>
      <c r="E19" s="20">
        <v>6.5000000000000002E-2</v>
      </c>
      <c r="F19" s="8">
        <f t="shared" si="0"/>
        <v>5.3250000000000002</v>
      </c>
      <c r="G19" s="4"/>
      <c r="H19" s="8">
        <f t="shared" si="1"/>
        <v>5.3250000000000002</v>
      </c>
    </row>
    <row r="20" spans="1:8" x14ac:dyDescent="0.35">
      <c r="A20" s="4" t="s">
        <v>107</v>
      </c>
      <c r="B20" s="4" t="s">
        <v>90</v>
      </c>
      <c r="C20" s="4" t="s">
        <v>116</v>
      </c>
      <c r="D20" s="19">
        <f>[1]Raamleping!D36</f>
        <v>3</v>
      </c>
      <c r="E20" s="20">
        <v>6.5000000000000002E-2</v>
      </c>
      <c r="F20" s="8">
        <f t="shared" si="0"/>
        <v>3.1949999999999998</v>
      </c>
      <c r="G20" s="4"/>
      <c r="H20" s="8">
        <f t="shared" si="1"/>
        <v>3.1949999999999998</v>
      </c>
    </row>
    <row r="21" spans="1:8" x14ac:dyDescent="0.35">
      <c r="A21" s="4" t="s">
        <v>107</v>
      </c>
      <c r="B21" s="4" t="s">
        <v>121</v>
      </c>
      <c r="C21" s="4" t="s">
        <v>116</v>
      </c>
      <c r="D21" s="19">
        <v>2.6</v>
      </c>
      <c r="E21" s="20">
        <v>6.5000000000000002E-2</v>
      </c>
      <c r="F21" s="8">
        <f t="shared" si="0"/>
        <v>2.7690000000000001</v>
      </c>
      <c r="G21" s="4"/>
      <c r="H21" s="8">
        <f t="shared" si="1"/>
        <v>2.7690000000000001</v>
      </c>
    </row>
    <row r="22" spans="1:8" x14ac:dyDescent="0.35">
      <c r="A22" s="4" t="s">
        <v>107</v>
      </c>
      <c r="B22" s="4" t="s">
        <v>97</v>
      </c>
      <c r="C22" s="4" t="s">
        <v>116</v>
      </c>
      <c r="D22" s="19">
        <v>14</v>
      </c>
      <c r="E22" s="20">
        <v>6.5000000000000002E-2</v>
      </c>
      <c r="F22" s="8">
        <f t="shared" si="0"/>
        <v>14.91</v>
      </c>
      <c r="G22" s="4"/>
      <c r="H22" s="8">
        <f t="shared" si="1"/>
        <v>14.91</v>
      </c>
    </row>
    <row r="23" spans="1:8" x14ac:dyDescent="0.35">
      <c r="A23" s="4" t="s">
        <v>107</v>
      </c>
      <c r="B23" s="4" t="s">
        <v>98</v>
      </c>
      <c r="C23" s="4" t="s">
        <v>116</v>
      </c>
      <c r="D23" s="19">
        <v>14</v>
      </c>
      <c r="E23" s="20">
        <v>6.5000000000000002E-2</v>
      </c>
      <c r="F23" s="8">
        <f t="shared" si="0"/>
        <v>14.91</v>
      </c>
      <c r="G23" s="4"/>
      <c r="H23" s="8">
        <f t="shared" si="1"/>
        <v>14.91</v>
      </c>
    </row>
    <row r="24" spans="1:8" x14ac:dyDescent="0.35">
      <c r="A24" s="4" t="s">
        <v>107</v>
      </c>
      <c r="B24" s="4" t="s">
        <v>99</v>
      </c>
      <c r="C24" s="4" t="s">
        <v>116</v>
      </c>
      <c r="D24" s="19">
        <v>25</v>
      </c>
      <c r="E24" s="20">
        <v>6.5000000000000002E-2</v>
      </c>
      <c r="F24" s="8">
        <f t="shared" si="0"/>
        <v>26.625</v>
      </c>
      <c r="G24" s="4"/>
      <c r="H24" s="8">
        <f t="shared" si="1"/>
        <v>26.625</v>
      </c>
    </row>
    <row r="25" spans="1:8" x14ac:dyDescent="0.35">
      <c r="A25" s="4" t="s">
        <v>107</v>
      </c>
      <c r="B25" s="4" t="s">
        <v>100</v>
      </c>
      <c r="C25" s="4" t="s">
        <v>116</v>
      </c>
      <c r="D25" s="19">
        <v>50</v>
      </c>
      <c r="E25" s="20">
        <v>6.5000000000000002E-2</v>
      </c>
      <c r="F25" s="8">
        <f t="shared" si="0"/>
        <v>53.25</v>
      </c>
      <c r="G25" s="4"/>
      <c r="H25" s="8">
        <f t="shared" si="1"/>
        <v>53.25</v>
      </c>
    </row>
    <row r="26" spans="1:8" x14ac:dyDescent="0.35">
      <c r="A26" s="4" t="s">
        <v>107</v>
      </c>
      <c r="B26" s="4" t="s">
        <v>101</v>
      </c>
      <c r="C26" s="4" t="s">
        <v>116</v>
      </c>
      <c r="D26" s="19">
        <v>50</v>
      </c>
      <c r="E26" s="20">
        <v>6.5000000000000002E-2</v>
      </c>
      <c r="F26" s="8">
        <f t="shared" si="0"/>
        <v>53.25</v>
      </c>
      <c r="G26" s="4"/>
      <c r="H26" s="8">
        <f t="shared" si="1"/>
        <v>53.25</v>
      </c>
    </row>
    <row r="27" spans="1:8" x14ac:dyDescent="0.35">
      <c r="A27" s="4" t="s">
        <v>107</v>
      </c>
      <c r="B27" s="6" t="s">
        <v>122</v>
      </c>
      <c r="C27" s="4" t="s">
        <v>116</v>
      </c>
      <c r="D27" s="19">
        <v>50</v>
      </c>
      <c r="E27" s="20">
        <v>6.5000000000000002E-2</v>
      </c>
      <c r="F27" s="8">
        <f t="shared" si="0"/>
        <v>53.25</v>
      </c>
      <c r="G27" s="4"/>
      <c r="H27" s="8">
        <f t="shared" si="1"/>
        <v>53.25</v>
      </c>
    </row>
    <row r="28" spans="1:8" x14ac:dyDescent="0.35">
      <c r="A28" s="4" t="s">
        <v>107</v>
      </c>
      <c r="B28" s="4" t="s">
        <v>102</v>
      </c>
      <c r="C28" s="4" t="s">
        <v>116</v>
      </c>
      <c r="D28" s="19">
        <v>65</v>
      </c>
      <c r="E28" s="20">
        <v>6.5000000000000002E-2</v>
      </c>
      <c r="F28" s="8">
        <f t="shared" si="0"/>
        <v>69.224999999999994</v>
      </c>
      <c r="G28" s="4"/>
      <c r="H28" s="8">
        <f t="shared" si="1"/>
        <v>69.224999999999994</v>
      </c>
    </row>
    <row r="29" spans="1:8" x14ac:dyDescent="0.35">
      <c r="A29" s="4" t="s">
        <v>107</v>
      </c>
      <c r="B29" s="4" t="s">
        <v>92</v>
      </c>
      <c r="C29" s="4" t="s">
        <v>116</v>
      </c>
      <c r="D29" s="19">
        <v>102</v>
      </c>
      <c r="E29" s="20">
        <v>6.5000000000000002E-2</v>
      </c>
      <c r="F29" s="8">
        <f t="shared" si="0"/>
        <v>108.63</v>
      </c>
      <c r="G29" s="4"/>
      <c r="H29" s="8">
        <f t="shared" si="1"/>
        <v>108.63</v>
      </c>
    </row>
    <row r="30" spans="1:8" x14ac:dyDescent="0.35">
      <c r="A30" s="4" t="s">
        <v>107</v>
      </c>
      <c r="B30" s="6" t="s">
        <v>117</v>
      </c>
      <c r="C30" s="4" t="s">
        <v>116</v>
      </c>
      <c r="D30" s="19">
        <v>100</v>
      </c>
      <c r="E30" s="20">
        <v>6.5000000000000002E-2</v>
      </c>
      <c r="F30" s="8">
        <f t="shared" si="0"/>
        <v>106.5</v>
      </c>
      <c r="G30" s="4"/>
      <c r="H30" s="8">
        <f t="shared" si="1"/>
        <v>106.5</v>
      </c>
    </row>
    <row r="31" spans="1:8" ht="29" x14ac:dyDescent="0.35">
      <c r="A31" s="4" t="s">
        <v>106</v>
      </c>
      <c r="B31" s="4" t="s">
        <v>95</v>
      </c>
      <c r="C31" s="4" t="s">
        <v>115</v>
      </c>
      <c r="D31" s="19">
        <v>5</v>
      </c>
      <c r="E31" s="20">
        <v>6.5000000000000002E-2</v>
      </c>
      <c r="F31" s="8">
        <f t="shared" si="0"/>
        <v>5.3250000000000002</v>
      </c>
      <c r="G31" s="4"/>
      <c r="H31" s="8">
        <f t="shared" si="1"/>
        <v>5.3250000000000002</v>
      </c>
    </row>
    <row r="32" spans="1:8" ht="29" x14ac:dyDescent="0.35">
      <c r="A32" s="4" t="s">
        <v>106</v>
      </c>
      <c r="B32" s="4" t="s">
        <v>96</v>
      </c>
      <c r="C32" s="4" t="s">
        <v>115</v>
      </c>
      <c r="D32" s="19">
        <v>10</v>
      </c>
      <c r="E32" s="20">
        <v>6.5000000000000002E-2</v>
      </c>
      <c r="F32" s="8">
        <f t="shared" si="0"/>
        <v>10.65</v>
      </c>
      <c r="G32" s="4"/>
      <c r="H32" s="8">
        <f t="shared" si="1"/>
        <v>10.65</v>
      </c>
    </row>
    <row r="33" spans="1:8" x14ac:dyDescent="0.35">
      <c r="A33" s="4" t="s">
        <v>106</v>
      </c>
      <c r="B33" s="4" t="s">
        <v>91</v>
      </c>
      <c r="C33" s="4" t="s">
        <v>115</v>
      </c>
      <c r="D33" s="19">
        <f>[1]Raamleping!D49</f>
        <v>9.9</v>
      </c>
      <c r="E33" s="20">
        <v>6.5000000000000002E-2</v>
      </c>
      <c r="F33" s="8">
        <f t="shared" si="0"/>
        <v>10.5435</v>
      </c>
      <c r="G33" s="4"/>
      <c r="H33" s="8">
        <f t="shared" si="1"/>
        <v>10.5435</v>
      </c>
    </row>
    <row r="34" spans="1:8" ht="29" x14ac:dyDescent="0.35">
      <c r="A34" s="4" t="s">
        <v>46</v>
      </c>
      <c r="B34" s="4" t="s">
        <v>19</v>
      </c>
      <c r="C34" s="4" t="s">
        <v>86</v>
      </c>
      <c r="D34" s="19">
        <v>0.5</v>
      </c>
      <c r="E34" s="20">
        <v>6.5000000000000002E-2</v>
      </c>
      <c r="F34" s="8">
        <f t="shared" si="0"/>
        <v>0.53249999999999997</v>
      </c>
      <c r="G34" s="4"/>
      <c r="H34" s="8">
        <f t="shared" si="1"/>
        <v>0.53249999999999997</v>
      </c>
    </row>
    <row r="35" spans="1:8" x14ac:dyDescent="0.35">
      <c r="A35" s="4" t="s">
        <v>47</v>
      </c>
      <c r="B35" s="13" t="s">
        <v>20</v>
      </c>
      <c r="C35" s="4" t="s">
        <v>86</v>
      </c>
      <c r="D35" s="19">
        <v>0.5</v>
      </c>
      <c r="E35" s="20">
        <v>6.5000000000000002E-2</v>
      </c>
      <c r="F35" s="8">
        <f t="shared" si="0"/>
        <v>0.53249999999999997</v>
      </c>
      <c r="G35" s="4"/>
      <c r="H35" s="8">
        <f t="shared" si="1"/>
        <v>0.53249999999999997</v>
      </c>
    </row>
    <row r="36" spans="1:8" ht="43.5" x14ac:dyDescent="0.35">
      <c r="A36" s="47">
        <v>100101</v>
      </c>
      <c r="B36" s="48" t="s">
        <v>79</v>
      </c>
      <c r="C36" s="4" t="s">
        <v>86</v>
      </c>
      <c r="D36" s="19">
        <v>0.08</v>
      </c>
      <c r="E36" s="20">
        <v>6.5000000000000002E-2</v>
      </c>
      <c r="F36" s="8">
        <f t="shared" si="0"/>
        <v>8.5199999999999998E-2</v>
      </c>
      <c r="G36" s="49"/>
      <c r="H36" s="50">
        <f t="shared" si="1"/>
        <v>8.5199999999999998E-2</v>
      </c>
    </row>
    <row r="37" spans="1:8" x14ac:dyDescent="0.35">
      <c r="A37" s="4" t="s">
        <v>60</v>
      </c>
      <c r="B37" s="4" t="s">
        <v>31</v>
      </c>
      <c r="C37" s="4" t="s">
        <v>86</v>
      </c>
      <c r="D37" s="19">
        <v>0.06</v>
      </c>
      <c r="E37" s="20">
        <v>6.5000000000000002E-2</v>
      </c>
      <c r="F37" s="8">
        <f t="shared" si="0"/>
        <v>6.3899999999999998E-2</v>
      </c>
      <c r="G37" s="4"/>
      <c r="H37" s="8">
        <f t="shared" si="1"/>
        <v>6.3899999999999998E-2</v>
      </c>
    </row>
    <row r="38" spans="1:8" x14ac:dyDescent="0.35">
      <c r="A38" s="6" t="s">
        <v>61</v>
      </c>
      <c r="B38" s="6" t="s">
        <v>32</v>
      </c>
      <c r="C38" s="4" t="s">
        <v>86</v>
      </c>
      <c r="D38" s="19">
        <v>0.06</v>
      </c>
      <c r="E38" s="20">
        <v>6.5000000000000002E-2</v>
      </c>
      <c r="F38" s="8">
        <f t="shared" si="0"/>
        <v>6.3899999999999998E-2</v>
      </c>
      <c r="G38" s="4"/>
      <c r="H38" s="8">
        <f t="shared" si="1"/>
        <v>6.3899999999999998E-2</v>
      </c>
    </row>
    <row r="39" spans="1:8" x14ac:dyDescent="0.35">
      <c r="A39" s="6" t="s">
        <v>62</v>
      </c>
      <c r="B39" s="6" t="s">
        <v>33</v>
      </c>
      <c r="C39" s="4" t="s">
        <v>86</v>
      </c>
      <c r="D39" s="19">
        <v>0.04</v>
      </c>
      <c r="E39" s="20">
        <v>6.5000000000000002E-2</v>
      </c>
      <c r="F39" s="8">
        <f t="shared" si="0"/>
        <v>4.2599999999999999E-2</v>
      </c>
      <c r="G39" s="4"/>
      <c r="H39" s="8">
        <f t="shared" si="1"/>
        <v>4.2599999999999999E-2</v>
      </c>
    </row>
    <row r="40" spans="1:8" x14ac:dyDescent="0.35">
      <c r="A40" s="6" t="s">
        <v>63</v>
      </c>
      <c r="B40" s="6" t="s">
        <v>34</v>
      </c>
      <c r="C40" s="4" t="s">
        <v>86</v>
      </c>
      <c r="D40" s="19">
        <v>0.2</v>
      </c>
      <c r="E40" s="20">
        <v>6.5000000000000002E-2</v>
      </c>
      <c r="F40" s="8">
        <f t="shared" ref="F40:F71" si="3">D40+(D40*E40)</f>
        <v>0.21300000000000002</v>
      </c>
      <c r="G40" s="4"/>
      <c r="H40" s="8">
        <f t="shared" si="1"/>
        <v>0.21300000000000002</v>
      </c>
    </row>
    <row r="41" spans="1:8" x14ac:dyDescent="0.35">
      <c r="A41" s="47">
        <v>150101</v>
      </c>
      <c r="B41" s="38" t="s">
        <v>80</v>
      </c>
      <c r="C41" s="4" t="s">
        <v>86</v>
      </c>
      <c r="D41" s="19">
        <v>0</v>
      </c>
      <c r="E41" s="20">
        <v>6.5000000000000002E-2</v>
      </c>
      <c r="F41" s="8">
        <f t="shared" si="3"/>
        <v>0</v>
      </c>
      <c r="G41" s="49"/>
      <c r="H41" s="50">
        <f>ROUNDUP(F41+G41,2)</f>
        <v>0</v>
      </c>
    </row>
    <row r="42" spans="1:8" x14ac:dyDescent="0.35">
      <c r="A42" s="30">
        <v>150102</v>
      </c>
      <c r="B42" s="32" t="s">
        <v>36</v>
      </c>
      <c r="C42" s="4" t="s">
        <v>86</v>
      </c>
      <c r="D42" s="19">
        <v>0</v>
      </c>
      <c r="E42" s="20">
        <v>6.5000000000000002E-2</v>
      </c>
      <c r="F42" s="8">
        <f t="shared" si="3"/>
        <v>0</v>
      </c>
      <c r="G42" s="35">
        <v>0.02</v>
      </c>
      <c r="H42" s="31">
        <f t="shared" si="1"/>
        <v>0.02</v>
      </c>
    </row>
    <row r="43" spans="1:8" x14ac:dyDescent="0.35">
      <c r="A43" s="7">
        <v>150103</v>
      </c>
      <c r="B43" s="6" t="s">
        <v>0</v>
      </c>
      <c r="C43" s="4" t="s">
        <v>86</v>
      </c>
      <c r="D43" s="19">
        <v>0</v>
      </c>
      <c r="E43" s="20">
        <v>6.5000000000000002E-2</v>
      </c>
      <c r="F43" s="8">
        <f t="shared" si="3"/>
        <v>0</v>
      </c>
      <c r="G43" s="4"/>
      <c r="H43" s="8">
        <f t="shared" si="1"/>
        <v>0</v>
      </c>
    </row>
    <row r="44" spans="1:8" x14ac:dyDescent="0.35">
      <c r="A44" s="5">
        <v>150104</v>
      </c>
      <c r="B44" s="4" t="s">
        <v>3</v>
      </c>
      <c r="C44" s="4" t="s">
        <v>86</v>
      </c>
      <c r="D44" s="19">
        <f>[1]Raamleping!D61</f>
        <v>0</v>
      </c>
      <c r="E44" s="20">
        <v>6.5000000000000002E-2</v>
      </c>
      <c r="F44" s="8">
        <f t="shared" si="3"/>
        <v>0</v>
      </c>
      <c r="G44" s="4"/>
      <c r="H44" s="8">
        <f t="shared" si="1"/>
        <v>0</v>
      </c>
    </row>
    <row r="45" spans="1:8" x14ac:dyDescent="0.35">
      <c r="A45" s="29">
        <v>150106</v>
      </c>
      <c r="B45" s="28" t="s">
        <v>2</v>
      </c>
      <c r="C45" s="4" t="s">
        <v>86</v>
      </c>
      <c r="D45" s="19">
        <v>0.1</v>
      </c>
      <c r="E45" s="20">
        <v>6.5000000000000002E-2</v>
      </c>
      <c r="F45" s="8">
        <f t="shared" si="3"/>
        <v>0.10650000000000001</v>
      </c>
      <c r="G45" s="35">
        <v>0.02</v>
      </c>
      <c r="H45" s="31">
        <f t="shared" si="1"/>
        <v>0.1265</v>
      </c>
    </row>
    <row r="46" spans="1:8" ht="29" x14ac:dyDescent="0.35">
      <c r="A46" s="4" t="s">
        <v>48</v>
      </c>
      <c r="B46" s="4" t="s">
        <v>21</v>
      </c>
      <c r="C46" s="4" t="s">
        <v>86</v>
      </c>
      <c r="D46" s="19">
        <v>0.3</v>
      </c>
      <c r="E46" s="20">
        <v>6.5000000000000002E-2</v>
      </c>
      <c r="F46" s="8">
        <f t="shared" si="3"/>
        <v>0.31950000000000001</v>
      </c>
      <c r="G46" s="4"/>
      <c r="H46" s="8">
        <f t="shared" si="1"/>
        <v>0.31950000000000001</v>
      </c>
    </row>
    <row r="47" spans="1:8" x14ac:dyDescent="0.35">
      <c r="A47" s="4" t="s">
        <v>49</v>
      </c>
      <c r="B47" s="4" t="s">
        <v>22</v>
      </c>
      <c r="C47" s="4" t="s">
        <v>86</v>
      </c>
      <c r="D47" s="19">
        <v>0.3</v>
      </c>
      <c r="E47" s="20">
        <v>6.5000000000000002E-2</v>
      </c>
      <c r="F47" s="8">
        <f t="shared" si="3"/>
        <v>0.31950000000000001</v>
      </c>
      <c r="G47" s="4"/>
      <c r="H47" s="8">
        <f t="shared" si="1"/>
        <v>0.31950000000000001</v>
      </c>
    </row>
    <row r="48" spans="1:8" ht="43.5" x14ac:dyDescent="0.35">
      <c r="A48" s="4" t="s">
        <v>50</v>
      </c>
      <c r="B48" s="4" t="s">
        <v>23</v>
      </c>
      <c r="C48" s="4" t="s">
        <v>86</v>
      </c>
      <c r="D48" s="19">
        <f>[1]Raamleping!D65</f>
        <v>0.6</v>
      </c>
      <c r="E48" s="20">
        <v>6.5000000000000002E-2</v>
      </c>
      <c r="F48" s="8">
        <f t="shared" si="3"/>
        <v>0.63900000000000001</v>
      </c>
      <c r="G48" s="4"/>
      <c r="H48" s="8">
        <f t="shared" si="1"/>
        <v>0.63900000000000001</v>
      </c>
    </row>
    <row r="49" spans="1:8" x14ac:dyDescent="0.35">
      <c r="A49" s="29">
        <v>150203</v>
      </c>
      <c r="B49" s="33" t="s">
        <v>65</v>
      </c>
      <c r="C49" s="4" t="s">
        <v>86</v>
      </c>
      <c r="D49" s="19">
        <v>0.12</v>
      </c>
      <c r="E49" s="20">
        <v>6.5000000000000002E-2</v>
      </c>
      <c r="F49" s="8">
        <f t="shared" si="3"/>
        <v>0.1278</v>
      </c>
      <c r="G49" s="35">
        <v>0.06</v>
      </c>
      <c r="H49" s="31">
        <f t="shared" si="1"/>
        <v>0.18779999999999999</v>
      </c>
    </row>
    <row r="50" spans="1:8" x14ac:dyDescent="0.35">
      <c r="A50" s="5">
        <v>16010301</v>
      </c>
      <c r="B50" s="4" t="s">
        <v>4</v>
      </c>
      <c r="C50" s="4" t="s">
        <v>86</v>
      </c>
      <c r="D50" s="19">
        <v>0</v>
      </c>
      <c r="E50" s="20">
        <v>6.5000000000000002E-2</v>
      </c>
      <c r="F50" s="8">
        <f t="shared" si="3"/>
        <v>0</v>
      </c>
      <c r="G50" s="4"/>
      <c r="H50" s="8">
        <f t="shared" si="1"/>
        <v>0</v>
      </c>
    </row>
    <row r="51" spans="1:8" x14ac:dyDescent="0.35">
      <c r="A51" s="5">
        <v>16010303</v>
      </c>
      <c r="B51" s="4" t="s">
        <v>5</v>
      </c>
      <c r="C51" s="4" t="s">
        <v>86</v>
      </c>
      <c r="D51" s="19">
        <v>0</v>
      </c>
      <c r="E51" s="20">
        <v>6.5000000000000002E-2</v>
      </c>
      <c r="F51" s="8">
        <f t="shared" si="3"/>
        <v>0</v>
      </c>
      <c r="G51" s="4"/>
      <c r="H51" s="8">
        <f t="shared" si="1"/>
        <v>0</v>
      </c>
    </row>
    <row r="52" spans="1:8" x14ac:dyDescent="0.35">
      <c r="A52" s="4" t="s">
        <v>51</v>
      </c>
      <c r="B52" s="4" t="s">
        <v>24</v>
      </c>
      <c r="C52" s="4" t="s">
        <v>86</v>
      </c>
      <c r="D52" s="19">
        <v>0.25</v>
      </c>
      <c r="E52" s="20">
        <v>6.5000000000000002E-2</v>
      </c>
      <c r="F52" s="8">
        <f t="shared" si="3"/>
        <v>0.26624999999999999</v>
      </c>
      <c r="G52" s="4"/>
      <c r="H52" s="8">
        <f t="shared" si="1"/>
        <v>0.26624999999999999</v>
      </c>
    </row>
    <row r="53" spans="1:8" x14ac:dyDescent="0.35">
      <c r="A53" s="4" t="s">
        <v>52</v>
      </c>
      <c r="B53" s="4" t="s">
        <v>39</v>
      </c>
      <c r="C53" s="4" t="s">
        <v>86</v>
      </c>
      <c r="D53" s="19">
        <f>[1]Raamleping!D70</f>
        <v>0.4</v>
      </c>
      <c r="E53" s="20">
        <v>6.5000000000000002E-2</v>
      </c>
      <c r="F53" s="8">
        <f t="shared" si="3"/>
        <v>0.42600000000000005</v>
      </c>
      <c r="G53" s="4"/>
      <c r="H53" s="8">
        <f t="shared" si="1"/>
        <v>0.42600000000000005</v>
      </c>
    </row>
    <row r="54" spans="1:8" ht="29" x14ac:dyDescent="0.35">
      <c r="A54" s="4" t="s">
        <v>53</v>
      </c>
      <c r="B54" s="4" t="s">
        <v>25</v>
      </c>
      <c r="C54" s="4" t="s">
        <v>86</v>
      </c>
      <c r="D54" s="19">
        <v>0.5</v>
      </c>
      <c r="E54" s="20">
        <v>6.5000000000000002E-2</v>
      </c>
      <c r="F54" s="8">
        <f t="shared" si="3"/>
        <v>0.53249999999999997</v>
      </c>
      <c r="G54" s="4"/>
      <c r="H54" s="8">
        <f t="shared" si="1"/>
        <v>0.53249999999999997</v>
      </c>
    </row>
    <row r="55" spans="1:8" ht="29" x14ac:dyDescent="0.35">
      <c r="A55" s="4" t="s">
        <v>54</v>
      </c>
      <c r="B55" s="4" t="s">
        <v>26</v>
      </c>
      <c r="C55" s="4" t="s">
        <v>86</v>
      </c>
      <c r="D55" s="19">
        <v>0.5</v>
      </c>
      <c r="E55" s="20">
        <v>6.5000000000000002E-2</v>
      </c>
      <c r="F55" s="8">
        <f t="shared" si="3"/>
        <v>0.53249999999999997</v>
      </c>
      <c r="G55" s="4"/>
      <c r="H55" s="8">
        <f t="shared" si="1"/>
        <v>0.53249999999999997</v>
      </c>
    </row>
    <row r="56" spans="1:8" ht="29" x14ac:dyDescent="0.35">
      <c r="A56" s="29">
        <v>160304</v>
      </c>
      <c r="B56" s="28" t="s">
        <v>66</v>
      </c>
      <c r="C56" s="4" t="s">
        <v>86</v>
      </c>
      <c r="D56" s="19">
        <f>[1]Raamleping!D73</f>
        <v>0.11</v>
      </c>
      <c r="E56" s="20">
        <v>6.5000000000000002E-2</v>
      </c>
      <c r="F56" s="8">
        <f t="shared" si="3"/>
        <v>0.11715</v>
      </c>
      <c r="G56" s="35">
        <v>0.06</v>
      </c>
      <c r="H56" s="31">
        <f t="shared" si="1"/>
        <v>0.17715</v>
      </c>
    </row>
    <row r="57" spans="1:8" ht="29" x14ac:dyDescent="0.35">
      <c r="A57" s="4" t="s">
        <v>67</v>
      </c>
      <c r="B57" s="4" t="s">
        <v>68</v>
      </c>
      <c r="C57" s="4" t="s">
        <v>86</v>
      </c>
      <c r="D57" s="19">
        <v>3.5</v>
      </c>
      <c r="E57" s="20">
        <v>6.5000000000000002E-2</v>
      </c>
      <c r="F57" s="8">
        <f t="shared" si="3"/>
        <v>3.7275</v>
      </c>
      <c r="G57" s="4"/>
      <c r="H57" s="8">
        <f t="shared" si="1"/>
        <v>3.7275</v>
      </c>
    </row>
    <row r="58" spans="1:8" x14ac:dyDescent="0.35">
      <c r="A58" s="4" t="s">
        <v>55</v>
      </c>
      <c r="B58" s="4" t="s">
        <v>40</v>
      </c>
      <c r="C58" s="4" t="s">
        <v>86</v>
      </c>
      <c r="D58" s="19">
        <f>[1]Raamleping!D75</f>
        <v>0</v>
      </c>
      <c r="E58" s="20">
        <v>6.5000000000000002E-2</v>
      </c>
      <c r="F58" s="8">
        <f t="shared" si="3"/>
        <v>0</v>
      </c>
      <c r="G58" s="4"/>
      <c r="H58" s="8">
        <f t="shared" si="1"/>
        <v>0</v>
      </c>
    </row>
    <row r="59" spans="1:8" x14ac:dyDescent="0.35">
      <c r="A59" s="6" t="s">
        <v>64</v>
      </c>
      <c r="B59" s="6" t="s">
        <v>35</v>
      </c>
      <c r="C59" s="4" t="s">
        <v>86</v>
      </c>
      <c r="D59" s="19">
        <v>1</v>
      </c>
      <c r="E59" s="20">
        <v>6.5000000000000002E-2</v>
      </c>
      <c r="F59" s="8">
        <f t="shared" si="3"/>
        <v>1.0649999999999999</v>
      </c>
      <c r="G59" s="4"/>
      <c r="H59" s="8">
        <f t="shared" si="1"/>
        <v>1.0649999999999999</v>
      </c>
    </row>
    <row r="60" spans="1:8" ht="29" x14ac:dyDescent="0.35">
      <c r="A60" s="5">
        <v>170107</v>
      </c>
      <c r="B60" s="4" t="s">
        <v>37</v>
      </c>
      <c r="C60" s="4" t="s">
        <v>86</v>
      </c>
      <c r="D60" s="19">
        <v>0.03</v>
      </c>
      <c r="E60" s="20">
        <v>6.5000000000000002E-2</v>
      </c>
      <c r="F60" s="8">
        <f t="shared" si="3"/>
        <v>3.1949999999999999E-2</v>
      </c>
      <c r="G60" s="4"/>
      <c r="H60" s="8">
        <f t="shared" si="1"/>
        <v>3.1949999999999999E-2</v>
      </c>
    </row>
    <row r="61" spans="1:8" x14ac:dyDescent="0.35">
      <c r="A61" s="5">
        <v>170201</v>
      </c>
      <c r="B61" s="4" t="s">
        <v>1</v>
      </c>
      <c r="C61" s="4" t="s">
        <v>86</v>
      </c>
      <c r="D61" s="19">
        <v>0.04</v>
      </c>
      <c r="E61" s="20">
        <v>6.5000000000000002E-2</v>
      </c>
      <c r="F61" s="8">
        <f t="shared" si="3"/>
        <v>4.2599999999999999E-2</v>
      </c>
      <c r="G61" s="4"/>
      <c r="H61" s="8">
        <f t="shared" si="1"/>
        <v>4.2599999999999999E-2</v>
      </c>
    </row>
    <row r="62" spans="1:8" ht="29" x14ac:dyDescent="0.35">
      <c r="A62" s="5">
        <v>170504</v>
      </c>
      <c r="B62" s="4" t="s">
        <v>6</v>
      </c>
      <c r="C62" s="4" t="s">
        <v>86</v>
      </c>
      <c r="D62" s="19">
        <v>0.03</v>
      </c>
      <c r="E62" s="20">
        <v>6.5000000000000002E-2</v>
      </c>
      <c r="F62" s="8">
        <f t="shared" si="3"/>
        <v>3.1949999999999999E-2</v>
      </c>
      <c r="G62" s="4"/>
      <c r="H62" s="8">
        <f t="shared" si="1"/>
        <v>3.1949999999999999E-2</v>
      </c>
    </row>
    <row r="63" spans="1:8" ht="29" x14ac:dyDescent="0.35">
      <c r="A63" s="29">
        <v>170904</v>
      </c>
      <c r="B63" s="28" t="s">
        <v>7</v>
      </c>
      <c r="C63" s="4" t="s">
        <v>86</v>
      </c>
      <c r="D63" s="19">
        <f>[1]Raamleping!D80</f>
        <v>0.11</v>
      </c>
      <c r="E63" s="20">
        <v>6.5000000000000002E-2</v>
      </c>
      <c r="F63" s="8">
        <f t="shared" si="3"/>
        <v>0.11715</v>
      </c>
      <c r="G63" s="35">
        <v>0.03</v>
      </c>
      <c r="H63" s="31">
        <f t="shared" si="1"/>
        <v>0.14715</v>
      </c>
    </row>
    <row r="64" spans="1:8" ht="29" x14ac:dyDescent="0.35">
      <c r="A64" s="4" t="s">
        <v>56</v>
      </c>
      <c r="B64" s="4" t="s">
        <v>27</v>
      </c>
      <c r="C64" s="4" t="s">
        <v>86</v>
      </c>
      <c r="D64" s="19">
        <v>1.9</v>
      </c>
      <c r="E64" s="20">
        <v>6.5000000000000002E-2</v>
      </c>
      <c r="F64" s="8">
        <f t="shared" si="3"/>
        <v>2.0234999999999999</v>
      </c>
      <c r="G64" s="4"/>
      <c r="H64" s="8">
        <f t="shared" si="1"/>
        <v>2.0234999999999999</v>
      </c>
    </row>
    <row r="65" spans="1:8" x14ac:dyDescent="0.35">
      <c r="A65" s="4" t="s">
        <v>57</v>
      </c>
      <c r="B65" s="4" t="s">
        <v>28</v>
      </c>
      <c r="C65" s="4" t="s">
        <v>86</v>
      </c>
      <c r="D65" s="19">
        <f>[1]Raamleping!D82</f>
        <v>1.5</v>
      </c>
      <c r="E65" s="20">
        <v>6.5000000000000002E-2</v>
      </c>
      <c r="F65" s="8">
        <f t="shared" si="3"/>
        <v>1.5974999999999999</v>
      </c>
      <c r="G65" s="4"/>
      <c r="H65" s="8">
        <f t="shared" si="1"/>
        <v>1.5974999999999999</v>
      </c>
    </row>
    <row r="66" spans="1:8" x14ac:dyDescent="0.35">
      <c r="A66" s="30">
        <v>190801</v>
      </c>
      <c r="B66" s="32" t="s">
        <v>38</v>
      </c>
      <c r="C66" s="4" t="s">
        <v>86</v>
      </c>
      <c r="D66" s="19">
        <v>7.0000000000000007E-2</v>
      </c>
      <c r="E66" s="20">
        <v>6.5000000000000002E-2</v>
      </c>
      <c r="F66" s="8">
        <f t="shared" si="3"/>
        <v>7.4550000000000005E-2</v>
      </c>
      <c r="G66" s="35">
        <v>0.06</v>
      </c>
      <c r="H66" s="31">
        <f t="shared" si="1"/>
        <v>0.13455</v>
      </c>
    </row>
    <row r="67" spans="1:8" x14ac:dyDescent="0.35">
      <c r="A67" s="30">
        <v>190805</v>
      </c>
      <c r="B67" s="32" t="s">
        <v>8</v>
      </c>
      <c r="C67" s="4" t="s">
        <v>86</v>
      </c>
      <c r="D67" s="19">
        <v>0.02</v>
      </c>
      <c r="E67" s="20">
        <v>6.5000000000000002E-2</v>
      </c>
      <c r="F67" s="8">
        <f t="shared" si="3"/>
        <v>2.1299999999999999E-2</v>
      </c>
      <c r="G67" s="35">
        <v>0.06</v>
      </c>
      <c r="H67" s="31">
        <f t="shared" si="1"/>
        <v>8.1299999999999997E-2</v>
      </c>
    </row>
    <row r="68" spans="1:8" x14ac:dyDescent="0.35">
      <c r="A68" s="52">
        <v>200101</v>
      </c>
      <c r="B68" s="48" t="s">
        <v>69</v>
      </c>
      <c r="C68" s="4" t="s">
        <v>86</v>
      </c>
      <c r="D68" s="19">
        <v>0</v>
      </c>
      <c r="E68" s="20">
        <v>6.5000000000000002E-2</v>
      </c>
      <c r="F68" s="50">
        <f t="shared" si="3"/>
        <v>0</v>
      </c>
      <c r="G68" s="51"/>
      <c r="H68" s="50">
        <f>ROUNDUP(F68+G68,2)</f>
        <v>0</v>
      </c>
    </row>
    <row r="69" spans="1:8" x14ac:dyDescent="0.35">
      <c r="A69" s="30">
        <v>200108</v>
      </c>
      <c r="B69" s="32" t="s">
        <v>9</v>
      </c>
      <c r="C69" s="4" t="s">
        <v>86</v>
      </c>
      <c r="D69" s="19">
        <f>[1]Raamleping!D86</f>
        <v>0.06</v>
      </c>
      <c r="E69" s="20">
        <v>6.5000000000000002E-2</v>
      </c>
      <c r="F69" s="8">
        <f t="shared" si="3"/>
        <v>6.3899999999999998E-2</v>
      </c>
      <c r="G69" s="35">
        <v>0.01</v>
      </c>
      <c r="H69" s="31">
        <f t="shared" si="1"/>
        <v>7.3899999999999993E-2</v>
      </c>
    </row>
    <row r="70" spans="1:8" x14ac:dyDescent="0.35">
      <c r="A70" s="30">
        <v>200110</v>
      </c>
      <c r="B70" s="32" t="s">
        <v>70</v>
      </c>
      <c r="C70" s="4" t="s">
        <v>86</v>
      </c>
      <c r="D70" s="19">
        <f>[1]Raamleping!D87</f>
        <v>0.11</v>
      </c>
      <c r="E70" s="20">
        <v>6.5000000000000002E-2</v>
      </c>
      <c r="F70" s="8">
        <f t="shared" si="3"/>
        <v>0.11715</v>
      </c>
      <c r="G70" s="35">
        <v>0.06</v>
      </c>
      <c r="H70" s="31">
        <f t="shared" si="1"/>
        <v>0.17715</v>
      </c>
    </row>
    <row r="71" spans="1:8" x14ac:dyDescent="0.35">
      <c r="A71" s="30">
        <v>200111</v>
      </c>
      <c r="B71" s="32" t="s">
        <v>71</v>
      </c>
      <c r="C71" s="4" t="s">
        <v>86</v>
      </c>
      <c r="D71" s="19">
        <f>[1]Raamleping!D88</f>
        <v>0.11</v>
      </c>
      <c r="E71" s="20">
        <v>6.5000000000000002E-2</v>
      </c>
      <c r="F71" s="8">
        <f t="shared" si="3"/>
        <v>0.11715</v>
      </c>
      <c r="G71" s="35">
        <v>0.06</v>
      </c>
      <c r="H71" s="31">
        <f t="shared" si="1"/>
        <v>0.17715</v>
      </c>
    </row>
    <row r="72" spans="1:8" ht="29" x14ac:dyDescent="0.35">
      <c r="A72" s="4" t="s">
        <v>58</v>
      </c>
      <c r="B72" s="4" t="s">
        <v>29</v>
      </c>
      <c r="C72" s="4" t="s">
        <v>86</v>
      </c>
      <c r="D72" s="19">
        <f>[1]Raamleping!D89</f>
        <v>0</v>
      </c>
      <c r="E72" s="20">
        <v>6.5000000000000002E-2</v>
      </c>
      <c r="F72" s="8">
        <f t="shared" ref="F72:F94" si="4">D72+(D72*E72)</f>
        <v>0</v>
      </c>
      <c r="G72" s="4"/>
      <c r="H72" s="8">
        <f t="shared" si="1"/>
        <v>0</v>
      </c>
    </row>
    <row r="73" spans="1:8" ht="29" x14ac:dyDescent="0.35">
      <c r="A73" s="5" t="s">
        <v>41</v>
      </c>
      <c r="B73" s="4" t="s">
        <v>13</v>
      </c>
      <c r="C73" s="4" t="s">
        <v>86</v>
      </c>
      <c r="D73" s="19">
        <f>[1]Raamleping!D90</f>
        <v>0</v>
      </c>
      <c r="E73" s="20">
        <v>6.5000000000000002E-2</v>
      </c>
      <c r="F73" s="8">
        <f t="shared" si="4"/>
        <v>0</v>
      </c>
      <c r="G73" s="4"/>
      <c r="H73" s="8">
        <f t="shared" ref="H73:H94" si="5">F73+G73</f>
        <v>0</v>
      </c>
    </row>
    <row r="74" spans="1:8" x14ac:dyDescent="0.35">
      <c r="A74" s="7">
        <v>200125</v>
      </c>
      <c r="B74" s="6" t="s">
        <v>10</v>
      </c>
      <c r="C74" s="4" t="s">
        <v>86</v>
      </c>
      <c r="D74" s="19">
        <f>[1]Raamleping!D91</f>
        <v>0.1</v>
      </c>
      <c r="E74" s="20">
        <v>6.5000000000000002E-2</v>
      </c>
      <c r="F74" s="8">
        <f t="shared" si="4"/>
        <v>0.10650000000000001</v>
      </c>
      <c r="G74" s="4"/>
      <c r="H74" s="8">
        <f t="shared" si="5"/>
        <v>0.10650000000000001</v>
      </c>
    </row>
    <row r="75" spans="1:8" x14ac:dyDescent="0.35">
      <c r="A75" s="4" t="s">
        <v>72</v>
      </c>
      <c r="B75" s="4" t="s">
        <v>73</v>
      </c>
      <c r="C75" s="4" t="s">
        <v>86</v>
      </c>
      <c r="D75" s="19">
        <v>0.6</v>
      </c>
      <c r="E75" s="20">
        <v>6.5000000000000002E-2</v>
      </c>
      <c r="F75" s="8">
        <f t="shared" si="4"/>
        <v>0.63900000000000001</v>
      </c>
      <c r="G75" s="4"/>
      <c r="H75" s="8">
        <f t="shared" si="5"/>
        <v>0.63900000000000001</v>
      </c>
    </row>
    <row r="76" spans="1:8" ht="43.5" x14ac:dyDescent="0.35">
      <c r="A76" s="4" t="s">
        <v>59</v>
      </c>
      <c r="B76" s="4" t="s">
        <v>30</v>
      </c>
      <c r="C76" s="4" t="s">
        <v>86</v>
      </c>
      <c r="D76" s="19">
        <f>[1]Raamleping!D93</f>
        <v>0</v>
      </c>
      <c r="E76" s="20">
        <v>6.5000000000000002E-2</v>
      </c>
      <c r="F76" s="8">
        <f t="shared" si="4"/>
        <v>0</v>
      </c>
      <c r="G76" s="4"/>
      <c r="H76" s="8">
        <f t="shared" si="5"/>
        <v>0</v>
      </c>
    </row>
    <row r="77" spans="1:8" ht="43.5" x14ac:dyDescent="0.35">
      <c r="A77" s="5" t="s">
        <v>74</v>
      </c>
      <c r="B77" s="4" t="s">
        <v>75</v>
      </c>
      <c r="C77" s="4" t="s">
        <v>86</v>
      </c>
      <c r="D77" s="19">
        <f>[1]Raamleping!D94</f>
        <v>0</v>
      </c>
      <c r="E77" s="20">
        <v>6.5000000000000002E-2</v>
      </c>
      <c r="F77" s="8">
        <f t="shared" si="4"/>
        <v>0</v>
      </c>
      <c r="G77" s="4"/>
      <c r="H77" s="8">
        <f t="shared" si="5"/>
        <v>0</v>
      </c>
    </row>
    <row r="78" spans="1:8" ht="58" x14ac:dyDescent="0.35">
      <c r="A78" s="5" t="s">
        <v>42</v>
      </c>
      <c r="B78" s="4" t="s">
        <v>14</v>
      </c>
      <c r="C78" s="4" t="s">
        <v>86</v>
      </c>
      <c r="D78" s="19">
        <f>[1]Raamleping!D95</f>
        <v>0</v>
      </c>
      <c r="E78" s="20">
        <v>6.5000000000000002E-2</v>
      </c>
      <c r="F78" s="8">
        <f t="shared" si="4"/>
        <v>0</v>
      </c>
      <c r="G78" s="4"/>
      <c r="H78" s="8">
        <f t="shared" si="5"/>
        <v>0</v>
      </c>
    </row>
    <row r="79" spans="1:8" ht="58" x14ac:dyDescent="0.35">
      <c r="A79" s="5" t="s">
        <v>43</v>
      </c>
      <c r="B79" s="4" t="s">
        <v>15</v>
      </c>
      <c r="C79" s="4" t="s">
        <v>86</v>
      </c>
      <c r="D79" s="19">
        <f>[1]Raamleping!D96</f>
        <v>0</v>
      </c>
      <c r="E79" s="20">
        <v>6.5000000000000002E-2</v>
      </c>
      <c r="F79" s="8">
        <f t="shared" si="4"/>
        <v>0</v>
      </c>
      <c r="G79" s="4"/>
      <c r="H79" s="8">
        <f t="shared" si="5"/>
        <v>0</v>
      </c>
    </row>
    <row r="80" spans="1:8" ht="30" customHeight="1" x14ac:dyDescent="0.35">
      <c r="A80" s="5" t="s">
        <v>44</v>
      </c>
      <c r="B80" s="4" t="s">
        <v>16</v>
      </c>
      <c r="C80" s="4" t="s">
        <v>86</v>
      </c>
      <c r="D80" s="19">
        <f>[1]Raamleping!D97</f>
        <v>0</v>
      </c>
      <c r="E80" s="20">
        <v>6.5000000000000002E-2</v>
      </c>
      <c r="F80" s="8">
        <f t="shared" si="4"/>
        <v>0</v>
      </c>
      <c r="G80" s="4"/>
      <c r="H80" s="8">
        <f t="shared" si="5"/>
        <v>0</v>
      </c>
    </row>
    <row r="81" spans="1:8" ht="58" x14ac:dyDescent="0.35">
      <c r="A81" s="5" t="s">
        <v>45</v>
      </c>
      <c r="B81" s="4" t="s">
        <v>17</v>
      </c>
      <c r="C81" s="4" t="s">
        <v>86</v>
      </c>
      <c r="D81" s="19">
        <f>[1]Raamleping!D98</f>
        <v>0</v>
      </c>
      <c r="E81" s="20">
        <v>6.5000000000000002E-2</v>
      </c>
      <c r="F81" s="8">
        <f t="shared" si="4"/>
        <v>0</v>
      </c>
      <c r="G81" s="4"/>
      <c r="H81" s="8">
        <f t="shared" si="5"/>
        <v>0</v>
      </c>
    </row>
    <row r="82" spans="1:8" ht="30" customHeight="1" x14ac:dyDescent="0.35">
      <c r="A82" s="5">
        <v>20013611</v>
      </c>
      <c r="B82" s="4" t="s">
        <v>18</v>
      </c>
      <c r="C82" s="4" t="s">
        <v>86</v>
      </c>
      <c r="D82" s="19">
        <f>[1]Raamleping!D99</f>
        <v>0</v>
      </c>
      <c r="E82" s="20">
        <v>6.5000000000000002E-2</v>
      </c>
      <c r="F82" s="8">
        <f t="shared" si="4"/>
        <v>0</v>
      </c>
      <c r="G82" s="4"/>
      <c r="H82" s="8">
        <f t="shared" si="5"/>
        <v>0</v>
      </c>
    </row>
    <row r="83" spans="1:8" ht="43.5" x14ac:dyDescent="0.35">
      <c r="A83" s="5">
        <v>20013612</v>
      </c>
      <c r="B83" s="4" t="s">
        <v>132</v>
      </c>
      <c r="C83" s="4" t="s">
        <v>86</v>
      </c>
      <c r="D83" s="19">
        <f>[1]Raamleping!D100</f>
        <v>0</v>
      </c>
      <c r="E83" s="20">
        <v>6.5000000000000002E-2</v>
      </c>
      <c r="F83" s="8">
        <f t="shared" si="4"/>
        <v>0</v>
      </c>
      <c r="G83" s="4"/>
      <c r="H83" s="8">
        <f t="shared" si="5"/>
        <v>0</v>
      </c>
    </row>
    <row r="84" spans="1:8" ht="58" x14ac:dyDescent="0.35">
      <c r="A84" s="5">
        <v>20013614</v>
      </c>
      <c r="B84" s="4" t="s">
        <v>131</v>
      </c>
      <c r="C84" s="4" t="s">
        <v>86</v>
      </c>
      <c r="D84" s="19">
        <f>[1]Raamleping!D101</f>
        <v>0</v>
      </c>
      <c r="E84" s="20">
        <v>6.5000000000000002E-2</v>
      </c>
      <c r="F84" s="8">
        <f t="shared" si="4"/>
        <v>0</v>
      </c>
      <c r="G84" s="4"/>
      <c r="H84" s="8">
        <f t="shared" si="5"/>
        <v>0</v>
      </c>
    </row>
    <row r="85" spans="1:8" ht="58" x14ac:dyDescent="0.35">
      <c r="A85" s="5">
        <v>20013615</v>
      </c>
      <c r="B85" s="4" t="s">
        <v>125</v>
      </c>
      <c r="C85" s="4" t="s">
        <v>86</v>
      </c>
      <c r="D85" s="19">
        <f>[1]Raamleping!D102</f>
        <v>0</v>
      </c>
      <c r="E85" s="20">
        <v>6.5000000000000002E-2</v>
      </c>
      <c r="F85" s="8">
        <f t="shared" si="4"/>
        <v>0</v>
      </c>
      <c r="G85" s="4"/>
      <c r="H85" s="8">
        <f t="shared" si="5"/>
        <v>0</v>
      </c>
    </row>
    <row r="86" spans="1:8" ht="58" x14ac:dyDescent="0.35">
      <c r="A86" s="5">
        <v>20013616</v>
      </c>
      <c r="B86" s="4" t="s">
        <v>81</v>
      </c>
      <c r="C86" s="4" t="s">
        <v>86</v>
      </c>
      <c r="D86" s="19">
        <f>[1]Raamleping!D103</f>
        <v>0</v>
      </c>
      <c r="E86" s="20">
        <v>6.5000000000000002E-2</v>
      </c>
      <c r="F86" s="8">
        <f t="shared" si="4"/>
        <v>0</v>
      </c>
      <c r="G86" s="4"/>
      <c r="H86" s="8">
        <f t="shared" si="5"/>
        <v>0</v>
      </c>
    </row>
    <row r="87" spans="1:8" x14ac:dyDescent="0.35">
      <c r="A87" s="30">
        <v>200139</v>
      </c>
      <c r="B87" s="32" t="s">
        <v>11</v>
      </c>
      <c r="C87" s="4" t="s">
        <v>86</v>
      </c>
      <c r="D87" s="19">
        <f>[1]Raamleping!D104</f>
        <v>7.0000000000000007E-2</v>
      </c>
      <c r="E87" s="20">
        <v>6.5000000000000002E-2</v>
      </c>
      <c r="F87" s="8">
        <f t="shared" si="4"/>
        <v>7.4550000000000005E-2</v>
      </c>
      <c r="G87" s="35">
        <v>0.03</v>
      </c>
      <c r="H87" s="31">
        <f t="shared" si="5"/>
        <v>0.10455</v>
      </c>
    </row>
    <row r="88" spans="1:8" x14ac:dyDescent="0.35">
      <c r="A88" s="7" t="s">
        <v>76</v>
      </c>
      <c r="B88" s="6" t="s">
        <v>28</v>
      </c>
      <c r="C88" s="4" t="s">
        <v>86</v>
      </c>
      <c r="D88" s="19">
        <f>[1]Raamleping!D105</f>
        <v>1.5</v>
      </c>
      <c r="E88" s="20">
        <v>6.5000000000000002E-2</v>
      </c>
      <c r="F88" s="8">
        <f t="shared" si="4"/>
        <v>1.5974999999999999</v>
      </c>
      <c r="G88" s="4"/>
      <c r="H88" s="8">
        <f t="shared" si="5"/>
        <v>1.5974999999999999</v>
      </c>
    </row>
    <row r="89" spans="1:8" x14ac:dyDescent="0.35">
      <c r="A89" s="30">
        <v>200199</v>
      </c>
      <c r="B89" s="32" t="s">
        <v>82</v>
      </c>
      <c r="C89" s="4" t="s">
        <v>86</v>
      </c>
      <c r="D89" s="19">
        <f>[1]Raamleping!D106</f>
        <v>0.25</v>
      </c>
      <c r="E89" s="20">
        <v>6.5000000000000002E-2</v>
      </c>
      <c r="F89" s="8">
        <f t="shared" si="4"/>
        <v>0.26624999999999999</v>
      </c>
      <c r="G89" s="35">
        <v>0.06</v>
      </c>
      <c r="H89" s="31">
        <f t="shared" si="5"/>
        <v>0.32624999999999998</v>
      </c>
    </row>
    <row r="90" spans="1:8" x14ac:dyDescent="0.35">
      <c r="A90" s="30">
        <v>200201</v>
      </c>
      <c r="B90" s="32" t="s">
        <v>83</v>
      </c>
      <c r="C90" s="4" t="s">
        <v>86</v>
      </c>
      <c r="D90" s="19">
        <v>7.0000000000000007E-2</v>
      </c>
      <c r="E90" s="20">
        <v>6.5000000000000002E-2</v>
      </c>
      <c r="F90" s="8">
        <f t="shared" si="4"/>
        <v>7.4550000000000005E-2</v>
      </c>
      <c r="G90" s="35">
        <v>0.01</v>
      </c>
      <c r="H90" s="31">
        <f t="shared" si="5"/>
        <v>8.455E-2</v>
      </c>
    </row>
    <row r="91" spans="1:8" x14ac:dyDescent="0.35">
      <c r="A91" s="29">
        <v>200301</v>
      </c>
      <c r="B91" s="28" t="s">
        <v>84</v>
      </c>
      <c r="C91" s="4" t="s">
        <v>86</v>
      </c>
      <c r="D91" s="19">
        <v>0.09</v>
      </c>
      <c r="E91" s="20">
        <v>6.5000000000000002E-2</v>
      </c>
      <c r="F91" s="8">
        <f t="shared" si="4"/>
        <v>9.5849999999999991E-2</v>
      </c>
      <c r="G91" s="35">
        <v>0.06</v>
      </c>
      <c r="H91" s="31">
        <f t="shared" si="5"/>
        <v>0.15584999999999999</v>
      </c>
    </row>
    <row r="92" spans="1:8" x14ac:dyDescent="0.35">
      <c r="A92" s="29">
        <v>200307</v>
      </c>
      <c r="B92" s="28" t="s">
        <v>12</v>
      </c>
      <c r="C92" s="4" t="s">
        <v>86</v>
      </c>
      <c r="D92" s="19">
        <v>0.09</v>
      </c>
      <c r="E92" s="20">
        <v>6.5000000000000002E-2</v>
      </c>
      <c r="F92" s="8">
        <f t="shared" si="4"/>
        <v>9.5849999999999991E-2</v>
      </c>
      <c r="G92" s="35">
        <v>0.03</v>
      </c>
      <c r="H92" s="31">
        <f t="shared" si="5"/>
        <v>0.12584999999999999</v>
      </c>
    </row>
    <row r="93" spans="1:8" x14ac:dyDescent="0.35">
      <c r="A93" s="29">
        <v>200398</v>
      </c>
      <c r="B93" s="28" t="s">
        <v>77</v>
      </c>
      <c r="C93" s="4" t="s">
        <v>86</v>
      </c>
      <c r="D93" s="19">
        <v>0.09</v>
      </c>
      <c r="E93" s="20">
        <v>6.5000000000000002E-2</v>
      </c>
      <c r="F93" s="8">
        <f t="shared" si="4"/>
        <v>9.5849999999999991E-2</v>
      </c>
      <c r="G93" s="35">
        <v>0.06</v>
      </c>
      <c r="H93" s="31">
        <f t="shared" si="5"/>
        <v>0.15584999999999999</v>
      </c>
    </row>
    <row r="94" spans="1:8" x14ac:dyDescent="0.35">
      <c r="A94" s="5">
        <v>900004</v>
      </c>
      <c r="B94" s="4" t="s">
        <v>78</v>
      </c>
      <c r="C94" s="4" t="s">
        <v>86</v>
      </c>
      <c r="D94" s="19">
        <f>[1]Raamleping!D111</f>
        <v>0.03</v>
      </c>
      <c r="E94" s="20">
        <v>6.5000000000000002E-2</v>
      </c>
      <c r="F94" s="8">
        <f t="shared" si="4"/>
        <v>3.1949999999999999E-2</v>
      </c>
      <c r="G94" s="4"/>
      <c r="H94" s="8">
        <f t="shared" si="5"/>
        <v>3.1949999999999999E-2</v>
      </c>
    </row>
    <row r="95" spans="1:8" x14ac:dyDescent="0.35">
      <c r="A95" s="14"/>
      <c r="B95" s="16" t="s">
        <v>133</v>
      </c>
      <c r="C95" s="17"/>
      <c r="D95" s="15">
        <f>SUM(D8:D94)</f>
        <v>957.62350000000004</v>
      </c>
      <c r="E95" s="15"/>
      <c r="F95" s="15">
        <f>SUM(F8:F94)</f>
        <v>1019.8690275000007</v>
      </c>
      <c r="G95" s="15"/>
      <c r="H95" s="15">
        <f t="shared" ref="H95" si="6">SUM(H8:H94)</f>
        <v>1035.8523449625009</v>
      </c>
    </row>
    <row r="96" spans="1:8" x14ac:dyDescent="0.35">
      <c r="A96" s="42" t="s">
        <v>129</v>
      </c>
      <c r="B96" s="43"/>
      <c r="C96" s="43"/>
      <c r="D96" s="43"/>
      <c r="E96" s="43"/>
      <c r="F96" s="43"/>
    </row>
    <row r="97" spans="1:6" x14ac:dyDescent="0.35">
      <c r="A97" s="41"/>
      <c r="B97" s="41"/>
      <c r="C97" s="41"/>
      <c r="D97" s="41"/>
      <c r="E97" s="41"/>
      <c r="F97" s="41"/>
    </row>
    <row r="98" spans="1:6" x14ac:dyDescent="0.35">
      <c r="A98" t="s">
        <v>138</v>
      </c>
      <c r="D98" s="1"/>
      <c r="E98" s="1"/>
    </row>
    <row r="99" spans="1:6" x14ac:dyDescent="0.35">
      <c r="A99" s="41" t="s">
        <v>128</v>
      </c>
      <c r="B99" s="41"/>
      <c r="C99" s="41"/>
      <c r="D99" s="41"/>
      <c r="E99" s="41"/>
      <c r="F99" s="41"/>
    </row>
    <row r="100" spans="1:6" x14ac:dyDescent="0.35">
      <c r="A100" s="41"/>
      <c r="B100" s="41"/>
      <c r="C100" s="41"/>
      <c r="D100" s="41"/>
      <c r="E100" s="41"/>
      <c r="F100" s="41"/>
    </row>
    <row r="101" spans="1:6" x14ac:dyDescent="0.35">
      <c r="A101" t="s">
        <v>134</v>
      </c>
      <c r="B101"/>
      <c r="C101"/>
      <c r="D101" s="12"/>
      <c r="E101" s="12"/>
    </row>
    <row r="102" spans="1:6" x14ac:dyDescent="0.35">
      <c r="A102" t="s">
        <v>118</v>
      </c>
    </row>
    <row r="103" spans="1:6" x14ac:dyDescent="0.35">
      <c r="A103" s="18" t="s">
        <v>126</v>
      </c>
    </row>
    <row r="104" spans="1:6" x14ac:dyDescent="0.35">
      <c r="A104" s="18" t="s">
        <v>135</v>
      </c>
    </row>
  </sheetData>
  <autoFilter ref="A7:H104" xr:uid="{00000000-0001-0000-0000-000000000000}"/>
  <mergeCells count="2">
    <mergeCell ref="A96:F97"/>
    <mergeCell ref="A99:F100"/>
  </mergeCells>
  <pageMargins left="0.51181102362204722" right="0.51181102362204722" top="0.55118110236220474" bottom="0.55118110236220474" header="0.31496062992125984" footer="0.31496062992125984"/>
  <pageSetup paperSize="9" orientation="landscape" r:id="rId1"/>
  <headerFooter>
    <oddFooter>&amp;C&amp;9&amp;P/&amp;N</oddFooter>
  </headerFooter>
  <ignoredErrors>
    <ignoredError sqref="H41 H68" 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B6DE7E-8BB6-4F84-A161-7D85B0D56CD0}">
  <dimension ref="A3:H104"/>
  <sheetViews>
    <sheetView view="pageLayout" zoomScaleNormal="100" workbookViewId="0">
      <selection activeCell="B8" sqref="B8:B12"/>
    </sheetView>
  </sheetViews>
  <sheetFormatPr defaultColWidth="9.1796875" defaultRowHeight="14.5" x14ac:dyDescent="0.35"/>
  <cols>
    <col min="1" max="1" width="15.453125" style="1" customWidth="1"/>
    <col min="2" max="2" width="54.81640625" style="1" customWidth="1"/>
    <col min="3" max="3" width="6.1796875" style="1" customWidth="1"/>
    <col min="4" max="5" width="10.54296875" style="10" customWidth="1"/>
    <col min="6" max="6" width="11" style="1" customWidth="1"/>
    <col min="7" max="7" width="16.26953125" style="1" customWidth="1"/>
    <col min="8" max="8" width="10.54296875" style="1" customWidth="1"/>
    <col min="9" max="16384" width="9.1796875" style="1"/>
  </cols>
  <sheetData>
    <row r="3" spans="1:8" x14ac:dyDescent="0.35">
      <c r="A3" s="3" t="s">
        <v>167</v>
      </c>
    </row>
    <row r="5" spans="1:8" x14ac:dyDescent="0.35">
      <c r="A5" s="1" t="s">
        <v>87</v>
      </c>
      <c r="B5" s="11" t="s">
        <v>139</v>
      </c>
    </row>
    <row r="6" spans="1:8" x14ac:dyDescent="0.35">
      <c r="A6" s="2" t="s">
        <v>88</v>
      </c>
      <c r="B6" s="11">
        <v>10306958</v>
      </c>
    </row>
    <row r="7" spans="1:8" ht="101.25" customHeight="1" x14ac:dyDescent="0.35">
      <c r="A7" s="9" t="s">
        <v>108</v>
      </c>
      <c r="B7" s="9" t="s">
        <v>104</v>
      </c>
      <c r="C7" s="9" t="s">
        <v>85</v>
      </c>
      <c r="D7" s="8" t="s">
        <v>130</v>
      </c>
      <c r="E7" s="27" t="s">
        <v>140</v>
      </c>
      <c r="F7" s="9" t="s">
        <v>141</v>
      </c>
      <c r="G7" s="9" t="s">
        <v>187</v>
      </c>
      <c r="H7" s="9" t="s">
        <v>186</v>
      </c>
    </row>
    <row r="8" spans="1:8" x14ac:dyDescent="0.35">
      <c r="A8" s="28" t="s">
        <v>105</v>
      </c>
      <c r="B8" s="28" t="s">
        <v>148</v>
      </c>
      <c r="C8" s="4" t="s">
        <v>113</v>
      </c>
      <c r="D8" s="19">
        <f>[1]Raamleping!D11</f>
        <v>198.95200000000003</v>
      </c>
      <c r="E8" s="20">
        <v>6.5000000000000002E-2</v>
      </c>
      <c r="F8" s="31">
        <f t="shared" ref="F8:F39" si="0">D8+(D8*E8)</f>
        <v>211.88388000000003</v>
      </c>
      <c r="G8" s="34">
        <v>3.5000000000000003E-2</v>
      </c>
      <c r="H8" s="31">
        <f>F8+(F8*G8)</f>
        <v>219.29981580000003</v>
      </c>
    </row>
    <row r="9" spans="1:8" ht="29" x14ac:dyDescent="0.35">
      <c r="A9" s="4" t="s">
        <v>109</v>
      </c>
      <c r="B9" s="4" t="s">
        <v>103</v>
      </c>
      <c r="C9" s="4" t="s">
        <v>114</v>
      </c>
      <c r="D9" s="19">
        <v>20</v>
      </c>
      <c r="E9" s="20">
        <v>6.5000000000000002E-2</v>
      </c>
      <c r="F9" s="8">
        <f t="shared" si="0"/>
        <v>21.3</v>
      </c>
      <c r="G9" s="4"/>
      <c r="H9" s="8">
        <f t="shared" ref="H9:H72" si="1">F9+G9</f>
        <v>21.3</v>
      </c>
    </row>
    <row r="10" spans="1:8" x14ac:dyDescent="0.35">
      <c r="A10" s="28" t="s">
        <v>109</v>
      </c>
      <c r="B10" s="28" t="s">
        <v>127</v>
      </c>
      <c r="C10" s="4" t="s">
        <v>114</v>
      </c>
      <c r="D10" s="19">
        <v>30</v>
      </c>
      <c r="E10" s="20">
        <v>6.5000000000000002E-2</v>
      </c>
      <c r="F10" s="31">
        <f t="shared" si="0"/>
        <v>31.95</v>
      </c>
      <c r="G10" s="34">
        <v>3.5000000000000003E-2</v>
      </c>
      <c r="H10" s="31">
        <f>F10+(F10*G10)</f>
        <v>33.068249999999999</v>
      </c>
    </row>
    <row r="11" spans="1:8" ht="29" x14ac:dyDescent="0.35">
      <c r="A11" s="28" t="s">
        <v>110</v>
      </c>
      <c r="B11" s="28" t="s">
        <v>111</v>
      </c>
      <c r="C11" s="4" t="s">
        <v>115</v>
      </c>
      <c r="D11" s="19">
        <v>40</v>
      </c>
      <c r="E11" s="20">
        <v>6.5000000000000002E-2</v>
      </c>
      <c r="F11" s="31">
        <f t="shared" si="0"/>
        <v>42.6</v>
      </c>
      <c r="G11" s="34">
        <v>3.5000000000000003E-2</v>
      </c>
      <c r="H11" s="31">
        <f t="shared" ref="H11:H12" si="2">F11+(F11*G11)</f>
        <v>44.091000000000001</v>
      </c>
    </row>
    <row r="12" spans="1:8" ht="29" x14ac:dyDescent="0.35">
      <c r="A12" s="28" t="s">
        <v>110</v>
      </c>
      <c r="B12" s="28" t="s">
        <v>112</v>
      </c>
      <c r="C12" s="4" t="s">
        <v>115</v>
      </c>
      <c r="D12" s="19">
        <v>50</v>
      </c>
      <c r="E12" s="20">
        <v>6.5000000000000002E-2</v>
      </c>
      <c r="F12" s="31">
        <f t="shared" si="0"/>
        <v>53.25</v>
      </c>
      <c r="G12" s="34">
        <v>3.5000000000000003E-2</v>
      </c>
      <c r="H12" s="31">
        <f t="shared" si="2"/>
        <v>55.113750000000003</v>
      </c>
    </row>
    <row r="13" spans="1:8" ht="29" x14ac:dyDescent="0.35">
      <c r="A13" s="4" t="s">
        <v>107</v>
      </c>
      <c r="B13" s="4" t="s">
        <v>89</v>
      </c>
      <c r="C13" s="4" t="s">
        <v>116</v>
      </c>
      <c r="D13" s="19">
        <v>0.45</v>
      </c>
      <c r="E13" s="20">
        <v>6.5000000000000002E-2</v>
      </c>
      <c r="F13" s="8">
        <f t="shared" si="0"/>
        <v>0.47925000000000001</v>
      </c>
      <c r="G13" s="4"/>
      <c r="H13" s="8">
        <f t="shared" si="1"/>
        <v>0.47925000000000001</v>
      </c>
    </row>
    <row r="14" spans="1:8" x14ac:dyDescent="0.35">
      <c r="A14" s="4" t="s">
        <v>107</v>
      </c>
      <c r="B14" s="6" t="s">
        <v>119</v>
      </c>
      <c r="C14" s="4" t="s">
        <v>116</v>
      </c>
      <c r="D14" s="19">
        <v>0.5</v>
      </c>
      <c r="E14" s="20">
        <v>6.5000000000000002E-2</v>
      </c>
      <c r="F14" s="8">
        <f t="shared" si="0"/>
        <v>0.53249999999999997</v>
      </c>
      <c r="G14" s="4"/>
      <c r="H14" s="8">
        <f t="shared" si="1"/>
        <v>0.53249999999999997</v>
      </c>
    </row>
    <row r="15" spans="1:8" x14ac:dyDescent="0.35">
      <c r="A15" s="4" t="s">
        <v>107</v>
      </c>
      <c r="B15" s="6" t="s">
        <v>94</v>
      </c>
      <c r="C15" s="4" t="s">
        <v>116</v>
      </c>
      <c r="D15" s="19">
        <v>0.5</v>
      </c>
      <c r="E15" s="20">
        <v>6.5000000000000002E-2</v>
      </c>
      <c r="F15" s="8">
        <f t="shared" si="0"/>
        <v>0.53249999999999997</v>
      </c>
      <c r="G15" s="4"/>
      <c r="H15" s="8">
        <f t="shared" si="1"/>
        <v>0.53249999999999997</v>
      </c>
    </row>
    <row r="16" spans="1:8" x14ac:dyDescent="0.35">
      <c r="A16" s="4" t="s">
        <v>107</v>
      </c>
      <c r="B16" s="4" t="s">
        <v>123</v>
      </c>
      <c r="C16" s="4" t="s">
        <v>116</v>
      </c>
      <c r="D16" s="19">
        <v>0.5</v>
      </c>
      <c r="E16" s="20">
        <v>6.5000000000000002E-2</v>
      </c>
      <c r="F16" s="8">
        <f t="shared" si="0"/>
        <v>0.53249999999999997</v>
      </c>
      <c r="G16" s="4"/>
      <c r="H16" s="8">
        <f t="shared" si="1"/>
        <v>0.53249999999999997</v>
      </c>
    </row>
    <row r="17" spans="1:8" ht="29" x14ac:dyDescent="0.35">
      <c r="A17" s="4" t="s">
        <v>107</v>
      </c>
      <c r="B17" s="4" t="s">
        <v>124</v>
      </c>
      <c r="C17" s="4" t="s">
        <v>116</v>
      </c>
      <c r="D17" s="19">
        <v>1.95</v>
      </c>
      <c r="E17" s="20">
        <v>6.5000000000000002E-2</v>
      </c>
      <c r="F17" s="8">
        <f t="shared" si="0"/>
        <v>2.0767500000000001</v>
      </c>
      <c r="G17" s="4"/>
      <c r="H17" s="8">
        <f t="shared" si="1"/>
        <v>2.0767500000000001</v>
      </c>
    </row>
    <row r="18" spans="1:8" x14ac:dyDescent="0.35">
      <c r="A18" s="4" t="s">
        <v>107</v>
      </c>
      <c r="B18" s="4" t="s">
        <v>120</v>
      </c>
      <c r="C18" s="4" t="s">
        <v>116</v>
      </c>
      <c r="D18" s="19">
        <v>1.95</v>
      </c>
      <c r="E18" s="20">
        <v>6.5000000000000002E-2</v>
      </c>
      <c r="F18" s="8">
        <f t="shared" si="0"/>
        <v>2.0767500000000001</v>
      </c>
      <c r="G18" s="4"/>
      <c r="H18" s="8">
        <f t="shared" si="1"/>
        <v>2.0767500000000001</v>
      </c>
    </row>
    <row r="19" spans="1:8" ht="29" x14ac:dyDescent="0.35">
      <c r="A19" s="4" t="s">
        <v>107</v>
      </c>
      <c r="B19" s="4" t="s">
        <v>93</v>
      </c>
      <c r="C19" s="4" t="s">
        <v>116</v>
      </c>
      <c r="D19" s="19">
        <v>5</v>
      </c>
      <c r="E19" s="20">
        <v>6.5000000000000002E-2</v>
      </c>
      <c r="F19" s="8">
        <f t="shared" si="0"/>
        <v>5.3250000000000002</v>
      </c>
      <c r="G19" s="4"/>
      <c r="H19" s="8">
        <f t="shared" si="1"/>
        <v>5.3250000000000002</v>
      </c>
    </row>
    <row r="20" spans="1:8" x14ac:dyDescent="0.35">
      <c r="A20" s="4" t="s">
        <v>107</v>
      </c>
      <c r="B20" s="4" t="s">
        <v>90</v>
      </c>
      <c r="C20" s="4" t="s">
        <v>116</v>
      </c>
      <c r="D20" s="19">
        <f>[1]Raamleping!D36</f>
        <v>3</v>
      </c>
      <c r="E20" s="20">
        <v>6.5000000000000002E-2</v>
      </c>
      <c r="F20" s="8">
        <f t="shared" si="0"/>
        <v>3.1949999999999998</v>
      </c>
      <c r="G20" s="4"/>
      <c r="H20" s="8">
        <f t="shared" si="1"/>
        <v>3.1949999999999998</v>
      </c>
    </row>
    <row r="21" spans="1:8" x14ac:dyDescent="0.35">
      <c r="A21" s="4" t="s">
        <v>107</v>
      </c>
      <c r="B21" s="4" t="s">
        <v>121</v>
      </c>
      <c r="C21" s="4" t="s">
        <v>116</v>
      </c>
      <c r="D21" s="19">
        <v>2.6</v>
      </c>
      <c r="E21" s="20">
        <v>6.5000000000000002E-2</v>
      </c>
      <c r="F21" s="8">
        <f t="shared" si="0"/>
        <v>2.7690000000000001</v>
      </c>
      <c r="G21" s="4"/>
      <c r="H21" s="8">
        <f t="shared" si="1"/>
        <v>2.7690000000000001</v>
      </c>
    </row>
    <row r="22" spans="1:8" x14ac:dyDescent="0.35">
      <c r="A22" s="4" t="s">
        <v>107</v>
      </c>
      <c r="B22" s="4" t="s">
        <v>97</v>
      </c>
      <c r="C22" s="4" t="s">
        <v>116</v>
      </c>
      <c r="D22" s="19">
        <v>14</v>
      </c>
      <c r="E22" s="20">
        <v>6.5000000000000002E-2</v>
      </c>
      <c r="F22" s="8">
        <f t="shared" si="0"/>
        <v>14.91</v>
      </c>
      <c r="G22" s="4"/>
      <c r="H22" s="8">
        <f t="shared" si="1"/>
        <v>14.91</v>
      </c>
    </row>
    <row r="23" spans="1:8" x14ac:dyDescent="0.35">
      <c r="A23" s="4" t="s">
        <v>107</v>
      </c>
      <c r="B23" s="4" t="s">
        <v>98</v>
      </c>
      <c r="C23" s="4" t="s">
        <v>116</v>
      </c>
      <c r="D23" s="19">
        <v>14</v>
      </c>
      <c r="E23" s="20">
        <v>6.5000000000000002E-2</v>
      </c>
      <c r="F23" s="8">
        <f t="shared" si="0"/>
        <v>14.91</v>
      </c>
      <c r="G23" s="4"/>
      <c r="H23" s="8">
        <f t="shared" si="1"/>
        <v>14.91</v>
      </c>
    </row>
    <row r="24" spans="1:8" x14ac:dyDescent="0.35">
      <c r="A24" s="4" t="s">
        <v>107</v>
      </c>
      <c r="B24" s="4" t="s">
        <v>99</v>
      </c>
      <c r="C24" s="4" t="s">
        <v>116</v>
      </c>
      <c r="D24" s="19">
        <v>25</v>
      </c>
      <c r="E24" s="20">
        <v>6.5000000000000002E-2</v>
      </c>
      <c r="F24" s="8">
        <f t="shared" si="0"/>
        <v>26.625</v>
      </c>
      <c r="G24" s="4"/>
      <c r="H24" s="8">
        <f t="shared" si="1"/>
        <v>26.625</v>
      </c>
    </row>
    <row r="25" spans="1:8" x14ac:dyDescent="0.35">
      <c r="A25" s="4" t="s">
        <v>107</v>
      </c>
      <c r="B25" s="4" t="s">
        <v>100</v>
      </c>
      <c r="C25" s="4" t="s">
        <v>116</v>
      </c>
      <c r="D25" s="19">
        <v>50</v>
      </c>
      <c r="E25" s="20">
        <v>6.5000000000000002E-2</v>
      </c>
      <c r="F25" s="8">
        <f t="shared" si="0"/>
        <v>53.25</v>
      </c>
      <c r="G25" s="4"/>
      <c r="H25" s="8">
        <f t="shared" si="1"/>
        <v>53.25</v>
      </c>
    </row>
    <row r="26" spans="1:8" x14ac:dyDescent="0.35">
      <c r="A26" s="4" t="s">
        <v>107</v>
      </c>
      <c r="B26" s="4" t="s">
        <v>101</v>
      </c>
      <c r="C26" s="4" t="s">
        <v>116</v>
      </c>
      <c r="D26" s="19">
        <v>50</v>
      </c>
      <c r="E26" s="20">
        <v>6.5000000000000002E-2</v>
      </c>
      <c r="F26" s="8">
        <f t="shared" si="0"/>
        <v>53.25</v>
      </c>
      <c r="G26" s="4"/>
      <c r="H26" s="8">
        <f t="shared" si="1"/>
        <v>53.25</v>
      </c>
    </row>
    <row r="27" spans="1:8" x14ac:dyDescent="0.35">
      <c r="A27" s="4" t="s">
        <v>107</v>
      </c>
      <c r="B27" s="6" t="s">
        <v>122</v>
      </c>
      <c r="C27" s="4" t="s">
        <v>116</v>
      </c>
      <c r="D27" s="19">
        <v>50</v>
      </c>
      <c r="E27" s="20">
        <v>6.5000000000000002E-2</v>
      </c>
      <c r="F27" s="8">
        <f t="shared" si="0"/>
        <v>53.25</v>
      </c>
      <c r="G27" s="4"/>
      <c r="H27" s="8">
        <f t="shared" si="1"/>
        <v>53.25</v>
      </c>
    </row>
    <row r="28" spans="1:8" x14ac:dyDescent="0.35">
      <c r="A28" s="4" t="s">
        <v>107</v>
      </c>
      <c r="B28" s="4" t="s">
        <v>102</v>
      </c>
      <c r="C28" s="4" t="s">
        <v>116</v>
      </c>
      <c r="D28" s="19">
        <v>65</v>
      </c>
      <c r="E28" s="20">
        <v>6.5000000000000002E-2</v>
      </c>
      <c r="F28" s="8">
        <f t="shared" si="0"/>
        <v>69.224999999999994</v>
      </c>
      <c r="G28" s="4"/>
      <c r="H28" s="8">
        <f t="shared" si="1"/>
        <v>69.224999999999994</v>
      </c>
    </row>
    <row r="29" spans="1:8" x14ac:dyDescent="0.35">
      <c r="A29" s="4" t="s">
        <v>107</v>
      </c>
      <c r="B29" s="4" t="s">
        <v>92</v>
      </c>
      <c r="C29" s="4" t="s">
        <v>116</v>
      </c>
      <c r="D29" s="19">
        <v>102</v>
      </c>
      <c r="E29" s="20">
        <v>6.5000000000000002E-2</v>
      </c>
      <c r="F29" s="8">
        <f t="shared" si="0"/>
        <v>108.63</v>
      </c>
      <c r="G29" s="4"/>
      <c r="H29" s="8">
        <f t="shared" si="1"/>
        <v>108.63</v>
      </c>
    </row>
    <row r="30" spans="1:8" x14ac:dyDescent="0.35">
      <c r="A30" s="4" t="s">
        <v>107</v>
      </c>
      <c r="B30" s="6" t="s">
        <v>117</v>
      </c>
      <c r="C30" s="4" t="s">
        <v>116</v>
      </c>
      <c r="D30" s="19">
        <v>100</v>
      </c>
      <c r="E30" s="20">
        <v>6.5000000000000002E-2</v>
      </c>
      <c r="F30" s="8">
        <f t="shared" si="0"/>
        <v>106.5</v>
      </c>
      <c r="G30" s="4"/>
      <c r="H30" s="8">
        <f t="shared" si="1"/>
        <v>106.5</v>
      </c>
    </row>
    <row r="31" spans="1:8" ht="29" x14ac:dyDescent="0.35">
      <c r="A31" s="4" t="s">
        <v>106</v>
      </c>
      <c r="B31" s="4" t="s">
        <v>95</v>
      </c>
      <c r="C31" s="4" t="s">
        <v>115</v>
      </c>
      <c r="D31" s="19">
        <v>5</v>
      </c>
      <c r="E31" s="20">
        <v>6.5000000000000002E-2</v>
      </c>
      <c r="F31" s="8">
        <f t="shared" si="0"/>
        <v>5.3250000000000002</v>
      </c>
      <c r="G31" s="4"/>
      <c r="H31" s="8">
        <f t="shared" si="1"/>
        <v>5.3250000000000002</v>
      </c>
    </row>
    <row r="32" spans="1:8" ht="29" x14ac:dyDescent="0.35">
      <c r="A32" s="4" t="s">
        <v>106</v>
      </c>
      <c r="B32" s="4" t="s">
        <v>96</v>
      </c>
      <c r="C32" s="4" t="s">
        <v>115</v>
      </c>
      <c r="D32" s="19">
        <v>10</v>
      </c>
      <c r="E32" s="20">
        <v>6.5000000000000002E-2</v>
      </c>
      <c r="F32" s="8">
        <f t="shared" si="0"/>
        <v>10.65</v>
      </c>
      <c r="G32" s="4"/>
      <c r="H32" s="8">
        <f t="shared" si="1"/>
        <v>10.65</v>
      </c>
    </row>
    <row r="33" spans="1:8" x14ac:dyDescent="0.35">
      <c r="A33" s="4" t="s">
        <v>106</v>
      </c>
      <c r="B33" s="4" t="s">
        <v>91</v>
      </c>
      <c r="C33" s="4" t="s">
        <v>115</v>
      </c>
      <c r="D33" s="19">
        <f>[1]Raamleping!D49</f>
        <v>9.9</v>
      </c>
      <c r="E33" s="20">
        <v>6.5000000000000002E-2</v>
      </c>
      <c r="F33" s="8">
        <f t="shared" si="0"/>
        <v>10.5435</v>
      </c>
      <c r="G33" s="4"/>
      <c r="H33" s="8">
        <f t="shared" si="1"/>
        <v>10.5435</v>
      </c>
    </row>
    <row r="34" spans="1:8" ht="29" x14ac:dyDescent="0.35">
      <c r="A34" s="4" t="s">
        <v>46</v>
      </c>
      <c r="B34" s="4" t="s">
        <v>19</v>
      </c>
      <c r="C34" s="4" t="s">
        <v>86</v>
      </c>
      <c r="D34" s="19">
        <v>0.5</v>
      </c>
      <c r="E34" s="20">
        <v>6.5000000000000002E-2</v>
      </c>
      <c r="F34" s="8">
        <f t="shared" si="0"/>
        <v>0.53249999999999997</v>
      </c>
      <c r="G34" s="4"/>
      <c r="H34" s="8">
        <f t="shared" si="1"/>
        <v>0.53249999999999997</v>
      </c>
    </row>
    <row r="35" spans="1:8" x14ac:dyDescent="0.35">
      <c r="A35" s="4" t="s">
        <v>47</v>
      </c>
      <c r="B35" s="13" t="s">
        <v>20</v>
      </c>
      <c r="C35" s="4" t="s">
        <v>86</v>
      </c>
      <c r="D35" s="19">
        <v>0.5</v>
      </c>
      <c r="E35" s="20">
        <v>6.5000000000000002E-2</v>
      </c>
      <c r="F35" s="8">
        <f t="shared" si="0"/>
        <v>0.53249999999999997</v>
      </c>
      <c r="G35" s="4"/>
      <c r="H35" s="8">
        <f t="shared" si="1"/>
        <v>0.53249999999999997</v>
      </c>
    </row>
    <row r="36" spans="1:8" ht="43.5" x14ac:dyDescent="0.35">
      <c r="A36" s="47">
        <v>100101</v>
      </c>
      <c r="B36" s="48" t="s">
        <v>79</v>
      </c>
      <c r="C36" s="4" t="s">
        <v>86</v>
      </c>
      <c r="D36" s="19">
        <v>0.08</v>
      </c>
      <c r="E36" s="20">
        <v>6.5000000000000002E-2</v>
      </c>
      <c r="F36" s="50">
        <f t="shared" si="0"/>
        <v>8.5199999999999998E-2</v>
      </c>
      <c r="G36" s="49"/>
      <c r="H36" s="50">
        <f t="shared" si="1"/>
        <v>8.5199999999999998E-2</v>
      </c>
    </row>
    <row r="37" spans="1:8" x14ac:dyDescent="0.35">
      <c r="A37" s="4" t="s">
        <v>60</v>
      </c>
      <c r="B37" s="4" t="s">
        <v>31</v>
      </c>
      <c r="C37" s="4" t="s">
        <v>86</v>
      </c>
      <c r="D37" s="19">
        <v>0.06</v>
      </c>
      <c r="E37" s="20">
        <v>6.5000000000000002E-2</v>
      </c>
      <c r="F37" s="8">
        <f t="shared" si="0"/>
        <v>6.3899999999999998E-2</v>
      </c>
      <c r="G37" s="4"/>
      <c r="H37" s="8">
        <f t="shared" si="1"/>
        <v>6.3899999999999998E-2</v>
      </c>
    </row>
    <row r="38" spans="1:8" x14ac:dyDescent="0.35">
      <c r="A38" s="6" t="s">
        <v>61</v>
      </c>
      <c r="B38" s="6" t="s">
        <v>32</v>
      </c>
      <c r="C38" s="4" t="s">
        <v>86</v>
      </c>
      <c r="D38" s="19">
        <v>0.06</v>
      </c>
      <c r="E38" s="20">
        <v>6.5000000000000002E-2</v>
      </c>
      <c r="F38" s="8">
        <f t="shared" si="0"/>
        <v>6.3899999999999998E-2</v>
      </c>
      <c r="G38" s="4"/>
      <c r="H38" s="8">
        <f t="shared" si="1"/>
        <v>6.3899999999999998E-2</v>
      </c>
    </row>
    <row r="39" spans="1:8" x14ac:dyDescent="0.35">
      <c r="A39" s="6" t="s">
        <v>62</v>
      </c>
      <c r="B39" s="6" t="s">
        <v>33</v>
      </c>
      <c r="C39" s="4" t="s">
        <v>86</v>
      </c>
      <c r="D39" s="19">
        <v>0.04</v>
      </c>
      <c r="E39" s="20">
        <v>6.5000000000000002E-2</v>
      </c>
      <c r="F39" s="8">
        <f t="shared" si="0"/>
        <v>4.2599999999999999E-2</v>
      </c>
      <c r="G39" s="4"/>
      <c r="H39" s="8">
        <f t="shared" si="1"/>
        <v>4.2599999999999999E-2</v>
      </c>
    </row>
    <row r="40" spans="1:8" x14ac:dyDescent="0.35">
      <c r="A40" s="6" t="s">
        <v>63</v>
      </c>
      <c r="B40" s="6" t="s">
        <v>34</v>
      </c>
      <c r="C40" s="4" t="s">
        <v>86</v>
      </c>
      <c r="D40" s="19">
        <v>0.2</v>
      </c>
      <c r="E40" s="20">
        <v>6.5000000000000002E-2</v>
      </c>
      <c r="F40" s="8">
        <f t="shared" ref="F40:F71" si="3">D40+(D40*E40)</f>
        <v>0.21300000000000002</v>
      </c>
      <c r="G40" s="4"/>
      <c r="H40" s="8">
        <f t="shared" si="1"/>
        <v>0.21300000000000002</v>
      </c>
    </row>
    <row r="41" spans="1:8" x14ac:dyDescent="0.35">
      <c r="A41" s="47">
        <v>150101</v>
      </c>
      <c r="B41" s="38" t="s">
        <v>80</v>
      </c>
      <c r="C41" s="4" t="s">
        <v>86</v>
      </c>
      <c r="D41" s="19">
        <v>0</v>
      </c>
      <c r="E41" s="20">
        <v>6.5000000000000002E-2</v>
      </c>
      <c r="F41" s="50">
        <f t="shared" si="3"/>
        <v>0</v>
      </c>
      <c r="G41" s="51"/>
      <c r="H41" s="50">
        <f>ROUNDUP(F41+G41,2)</f>
        <v>0</v>
      </c>
    </row>
    <row r="42" spans="1:8" x14ac:dyDescent="0.35">
      <c r="A42" s="30">
        <v>150102</v>
      </c>
      <c r="B42" s="32" t="s">
        <v>36</v>
      </c>
      <c r="C42" s="4" t="s">
        <v>86</v>
      </c>
      <c r="D42" s="19">
        <v>0</v>
      </c>
      <c r="E42" s="20">
        <v>6.5000000000000002E-2</v>
      </c>
      <c r="F42" s="31">
        <f t="shared" si="3"/>
        <v>0</v>
      </c>
      <c r="G42" s="35">
        <v>0.02</v>
      </c>
      <c r="H42" s="31">
        <f t="shared" si="1"/>
        <v>0.02</v>
      </c>
    </row>
    <row r="43" spans="1:8" x14ac:dyDescent="0.35">
      <c r="A43" s="7">
        <v>150103</v>
      </c>
      <c r="B43" s="6" t="s">
        <v>0</v>
      </c>
      <c r="C43" s="4" t="s">
        <v>86</v>
      </c>
      <c r="D43" s="19">
        <v>0</v>
      </c>
      <c r="E43" s="20">
        <v>6.5000000000000002E-2</v>
      </c>
      <c r="F43" s="8">
        <f t="shared" si="3"/>
        <v>0</v>
      </c>
      <c r="G43" s="4"/>
      <c r="H43" s="8">
        <f t="shared" si="1"/>
        <v>0</v>
      </c>
    </row>
    <row r="44" spans="1:8" x14ac:dyDescent="0.35">
      <c r="A44" s="5">
        <v>150104</v>
      </c>
      <c r="B44" s="4" t="s">
        <v>3</v>
      </c>
      <c r="C44" s="4" t="s">
        <v>86</v>
      </c>
      <c r="D44" s="19">
        <f>[1]Raamleping!D61</f>
        <v>0</v>
      </c>
      <c r="E44" s="20">
        <v>6.5000000000000002E-2</v>
      </c>
      <c r="F44" s="8">
        <f t="shared" si="3"/>
        <v>0</v>
      </c>
      <c r="G44" s="4"/>
      <c r="H44" s="8">
        <f t="shared" si="1"/>
        <v>0</v>
      </c>
    </row>
    <row r="45" spans="1:8" x14ac:dyDescent="0.35">
      <c r="A45" s="29">
        <v>150106</v>
      </c>
      <c r="B45" s="28" t="s">
        <v>2</v>
      </c>
      <c r="C45" s="4" t="s">
        <v>86</v>
      </c>
      <c r="D45" s="19">
        <v>0.1</v>
      </c>
      <c r="E45" s="20">
        <v>6.5000000000000002E-2</v>
      </c>
      <c r="F45" s="31">
        <f t="shared" si="3"/>
        <v>0.10650000000000001</v>
      </c>
      <c r="G45" s="35">
        <v>0.02</v>
      </c>
      <c r="H45" s="31">
        <f t="shared" si="1"/>
        <v>0.1265</v>
      </c>
    </row>
    <row r="46" spans="1:8" ht="29" x14ac:dyDescent="0.35">
      <c r="A46" s="4" t="s">
        <v>48</v>
      </c>
      <c r="B46" s="4" t="s">
        <v>21</v>
      </c>
      <c r="C46" s="4" t="s">
        <v>86</v>
      </c>
      <c r="D46" s="19">
        <v>0.3</v>
      </c>
      <c r="E46" s="20">
        <v>6.5000000000000002E-2</v>
      </c>
      <c r="F46" s="8">
        <f t="shared" si="3"/>
        <v>0.31950000000000001</v>
      </c>
      <c r="G46" s="4"/>
      <c r="H46" s="8">
        <f t="shared" si="1"/>
        <v>0.31950000000000001</v>
      </c>
    </row>
    <row r="47" spans="1:8" x14ac:dyDescent="0.35">
      <c r="A47" s="4" t="s">
        <v>49</v>
      </c>
      <c r="B47" s="4" t="s">
        <v>22</v>
      </c>
      <c r="C47" s="4" t="s">
        <v>86</v>
      </c>
      <c r="D47" s="19">
        <v>0.3</v>
      </c>
      <c r="E47" s="20">
        <v>6.5000000000000002E-2</v>
      </c>
      <c r="F47" s="8">
        <f t="shared" si="3"/>
        <v>0.31950000000000001</v>
      </c>
      <c r="G47" s="4"/>
      <c r="H47" s="8">
        <f t="shared" si="1"/>
        <v>0.31950000000000001</v>
      </c>
    </row>
    <row r="48" spans="1:8" ht="43.5" x14ac:dyDescent="0.35">
      <c r="A48" s="4" t="s">
        <v>50</v>
      </c>
      <c r="B48" s="4" t="s">
        <v>23</v>
      </c>
      <c r="C48" s="4" t="s">
        <v>86</v>
      </c>
      <c r="D48" s="19">
        <f>[1]Raamleping!D65</f>
        <v>0.6</v>
      </c>
      <c r="E48" s="20">
        <v>6.5000000000000002E-2</v>
      </c>
      <c r="F48" s="8">
        <f t="shared" si="3"/>
        <v>0.63900000000000001</v>
      </c>
      <c r="G48" s="4"/>
      <c r="H48" s="8">
        <f t="shared" si="1"/>
        <v>0.63900000000000001</v>
      </c>
    </row>
    <row r="49" spans="1:8" ht="32.25" customHeight="1" x14ac:dyDescent="0.35">
      <c r="A49" s="29">
        <v>150203</v>
      </c>
      <c r="B49" s="29" t="s">
        <v>65</v>
      </c>
      <c r="C49" s="4" t="s">
        <v>86</v>
      </c>
      <c r="D49" s="19">
        <v>0.12</v>
      </c>
      <c r="E49" s="20">
        <v>6.5000000000000002E-2</v>
      </c>
      <c r="F49" s="31">
        <f t="shared" si="3"/>
        <v>0.1278</v>
      </c>
      <c r="G49" s="35">
        <v>0.06</v>
      </c>
      <c r="H49" s="31">
        <f t="shared" si="1"/>
        <v>0.18779999999999999</v>
      </c>
    </row>
    <row r="50" spans="1:8" x14ac:dyDescent="0.35">
      <c r="A50" s="5">
        <v>16010301</v>
      </c>
      <c r="B50" s="4" t="s">
        <v>4</v>
      </c>
      <c r="C50" s="4" t="s">
        <v>86</v>
      </c>
      <c r="D50" s="19">
        <v>0</v>
      </c>
      <c r="E50" s="20">
        <v>6.5000000000000002E-2</v>
      </c>
      <c r="F50" s="8">
        <f t="shared" si="3"/>
        <v>0</v>
      </c>
      <c r="G50" s="4"/>
      <c r="H50" s="8">
        <f t="shared" si="1"/>
        <v>0</v>
      </c>
    </row>
    <row r="51" spans="1:8" x14ac:dyDescent="0.35">
      <c r="A51" s="5">
        <v>16010303</v>
      </c>
      <c r="B51" s="4" t="s">
        <v>5</v>
      </c>
      <c r="C51" s="4" t="s">
        <v>86</v>
      </c>
      <c r="D51" s="19">
        <v>0</v>
      </c>
      <c r="E51" s="20">
        <v>6.5000000000000002E-2</v>
      </c>
      <c r="F51" s="8">
        <f t="shared" si="3"/>
        <v>0</v>
      </c>
      <c r="G51" s="4"/>
      <c r="H51" s="8">
        <f t="shared" si="1"/>
        <v>0</v>
      </c>
    </row>
    <row r="52" spans="1:8" x14ac:dyDescent="0.35">
      <c r="A52" s="4" t="s">
        <v>51</v>
      </c>
      <c r="B52" s="4" t="s">
        <v>24</v>
      </c>
      <c r="C52" s="4" t="s">
        <v>86</v>
      </c>
      <c r="D52" s="19">
        <v>0.25</v>
      </c>
      <c r="E52" s="20">
        <v>6.5000000000000002E-2</v>
      </c>
      <c r="F52" s="8">
        <f t="shared" si="3"/>
        <v>0.26624999999999999</v>
      </c>
      <c r="G52" s="4"/>
      <c r="H52" s="8">
        <f t="shared" si="1"/>
        <v>0.26624999999999999</v>
      </c>
    </row>
    <row r="53" spans="1:8" x14ac:dyDescent="0.35">
      <c r="A53" s="4" t="s">
        <v>52</v>
      </c>
      <c r="B53" s="4" t="s">
        <v>39</v>
      </c>
      <c r="C53" s="4" t="s">
        <v>86</v>
      </c>
      <c r="D53" s="19">
        <f>[1]Raamleping!D70</f>
        <v>0.4</v>
      </c>
      <c r="E53" s="20">
        <v>6.5000000000000002E-2</v>
      </c>
      <c r="F53" s="8">
        <f t="shared" si="3"/>
        <v>0.42600000000000005</v>
      </c>
      <c r="G53" s="4"/>
      <c r="H53" s="8">
        <f t="shared" si="1"/>
        <v>0.42600000000000005</v>
      </c>
    </row>
    <row r="54" spans="1:8" ht="29" x14ac:dyDescent="0.35">
      <c r="A54" s="4" t="s">
        <v>53</v>
      </c>
      <c r="B54" s="4" t="s">
        <v>25</v>
      </c>
      <c r="C54" s="4" t="s">
        <v>86</v>
      </c>
      <c r="D54" s="19">
        <v>0.5</v>
      </c>
      <c r="E54" s="20">
        <v>6.5000000000000002E-2</v>
      </c>
      <c r="F54" s="8">
        <f t="shared" si="3"/>
        <v>0.53249999999999997</v>
      </c>
      <c r="G54" s="4"/>
      <c r="H54" s="8">
        <f t="shared" si="1"/>
        <v>0.53249999999999997</v>
      </c>
    </row>
    <row r="55" spans="1:8" ht="29" x14ac:dyDescent="0.35">
      <c r="A55" s="4" t="s">
        <v>54</v>
      </c>
      <c r="B55" s="4" t="s">
        <v>26</v>
      </c>
      <c r="C55" s="4" t="s">
        <v>86</v>
      </c>
      <c r="D55" s="19">
        <v>0.5</v>
      </c>
      <c r="E55" s="20">
        <v>6.5000000000000002E-2</v>
      </c>
      <c r="F55" s="8">
        <f t="shared" si="3"/>
        <v>0.53249999999999997</v>
      </c>
      <c r="G55" s="4"/>
      <c r="H55" s="8">
        <f t="shared" si="1"/>
        <v>0.53249999999999997</v>
      </c>
    </row>
    <row r="56" spans="1:8" ht="29" x14ac:dyDescent="0.35">
      <c r="A56" s="29">
        <v>160304</v>
      </c>
      <c r="B56" s="28" t="s">
        <v>66</v>
      </c>
      <c r="C56" s="4" t="s">
        <v>86</v>
      </c>
      <c r="D56" s="19">
        <f>[1]Raamleping!D73</f>
        <v>0.11</v>
      </c>
      <c r="E56" s="20">
        <v>6.5000000000000002E-2</v>
      </c>
      <c r="F56" s="31">
        <f t="shared" si="3"/>
        <v>0.11715</v>
      </c>
      <c r="G56" s="35">
        <v>0.06</v>
      </c>
      <c r="H56" s="31">
        <f t="shared" si="1"/>
        <v>0.17715</v>
      </c>
    </row>
    <row r="57" spans="1:8" ht="29" x14ac:dyDescent="0.35">
      <c r="A57" s="4" t="s">
        <v>67</v>
      </c>
      <c r="B57" s="4" t="s">
        <v>68</v>
      </c>
      <c r="C57" s="4" t="s">
        <v>86</v>
      </c>
      <c r="D57" s="19">
        <v>3.5</v>
      </c>
      <c r="E57" s="20">
        <v>6.5000000000000002E-2</v>
      </c>
      <c r="F57" s="8">
        <f t="shared" si="3"/>
        <v>3.7275</v>
      </c>
      <c r="G57" s="4"/>
      <c r="H57" s="8">
        <f t="shared" si="1"/>
        <v>3.7275</v>
      </c>
    </row>
    <row r="58" spans="1:8" x14ac:dyDescent="0.35">
      <c r="A58" s="4" t="s">
        <v>55</v>
      </c>
      <c r="B58" s="4" t="s">
        <v>40</v>
      </c>
      <c r="C58" s="4" t="s">
        <v>86</v>
      </c>
      <c r="D58" s="19">
        <f>[1]Raamleping!D75</f>
        <v>0</v>
      </c>
      <c r="E58" s="20">
        <v>6.5000000000000002E-2</v>
      </c>
      <c r="F58" s="8">
        <f t="shared" si="3"/>
        <v>0</v>
      </c>
      <c r="G58" s="4"/>
      <c r="H58" s="8">
        <f t="shared" si="1"/>
        <v>0</v>
      </c>
    </row>
    <row r="59" spans="1:8" x14ac:dyDescent="0.35">
      <c r="A59" s="6" t="s">
        <v>64</v>
      </c>
      <c r="B59" s="6" t="s">
        <v>35</v>
      </c>
      <c r="C59" s="4" t="s">
        <v>86</v>
      </c>
      <c r="D59" s="19">
        <v>1</v>
      </c>
      <c r="E59" s="20">
        <v>6.5000000000000002E-2</v>
      </c>
      <c r="F59" s="8">
        <f t="shared" si="3"/>
        <v>1.0649999999999999</v>
      </c>
      <c r="G59" s="4"/>
      <c r="H59" s="8">
        <f t="shared" si="1"/>
        <v>1.0649999999999999</v>
      </c>
    </row>
    <row r="60" spans="1:8" ht="29" x14ac:dyDescent="0.35">
      <c r="A60" s="5">
        <v>170107</v>
      </c>
      <c r="B60" s="4" t="s">
        <v>37</v>
      </c>
      <c r="C60" s="4" t="s">
        <v>86</v>
      </c>
      <c r="D60" s="19">
        <v>0.03</v>
      </c>
      <c r="E60" s="20">
        <v>6.5000000000000002E-2</v>
      </c>
      <c r="F60" s="8">
        <f t="shared" si="3"/>
        <v>3.1949999999999999E-2</v>
      </c>
      <c r="G60" s="4"/>
      <c r="H60" s="8">
        <f t="shared" si="1"/>
        <v>3.1949999999999999E-2</v>
      </c>
    </row>
    <row r="61" spans="1:8" x14ac:dyDescent="0.35">
      <c r="A61" s="5">
        <v>170201</v>
      </c>
      <c r="B61" s="4" t="s">
        <v>1</v>
      </c>
      <c r="C61" s="4" t="s">
        <v>86</v>
      </c>
      <c r="D61" s="19">
        <v>0.04</v>
      </c>
      <c r="E61" s="20">
        <v>6.5000000000000002E-2</v>
      </c>
      <c r="F61" s="8">
        <f t="shared" si="3"/>
        <v>4.2599999999999999E-2</v>
      </c>
      <c r="G61" s="4"/>
      <c r="H61" s="8">
        <f t="shared" si="1"/>
        <v>4.2599999999999999E-2</v>
      </c>
    </row>
    <row r="62" spans="1:8" x14ac:dyDescent="0.35">
      <c r="A62" s="5">
        <v>170504</v>
      </c>
      <c r="B62" s="4" t="s">
        <v>6</v>
      </c>
      <c r="C62" s="4" t="s">
        <v>86</v>
      </c>
      <c r="D62" s="19">
        <v>0.03</v>
      </c>
      <c r="E62" s="20">
        <v>6.5000000000000002E-2</v>
      </c>
      <c r="F62" s="8">
        <f t="shared" si="3"/>
        <v>3.1949999999999999E-2</v>
      </c>
      <c r="G62" s="4"/>
      <c r="H62" s="8">
        <f t="shared" si="1"/>
        <v>3.1949999999999999E-2</v>
      </c>
    </row>
    <row r="63" spans="1:8" ht="29" x14ac:dyDescent="0.35">
      <c r="A63" s="29">
        <v>170904</v>
      </c>
      <c r="B63" s="28" t="s">
        <v>7</v>
      </c>
      <c r="C63" s="4" t="s">
        <v>86</v>
      </c>
      <c r="D63" s="19">
        <f>[1]Raamleping!D80</f>
        <v>0.11</v>
      </c>
      <c r="E63" s="20">
        <v>6.5000000000000002E-2</v>
      </c>
      <c r="F63" s="31">
        <f t="shared" si="3"/>
        <v>0.11715</v>
      </c>
      <c r="G63" s="35">
        <v>0.03</v>
      </c>
      <c r="H63" s="31">
        <f t="shared" si="1"/>
        <v>0.14715</v>
      </c>
    </row>
    <row r="64" spans="1:8" ht="29" x14ac:dyDescent="0.35">
      <c r="A64" s="4" t="s">
        <v>56</v>
      </c>
      <c r="B64" s="4" t="s">
        <v>27</v>
      </c>
      <c r="C64" s="4" t="s">
        <v>86</v>
      </c>
      <c r="D64" s="19">
        <v>1.9</v>
      </c>
      <c r="E64" s="20">
        <v>6.5000000000000002E-2</v>
      </c>
      <c r="F64" s="8">
        <f t="shared" si="3"/>
        <v>2.0234999999999999</v>
      </c>
      <c r="G64" s="4"/>
      <c r="H64" s="8">
        <f t="shared" si="1"/>
        <v>2.0234999999999999</v>
      </c>
    </row>
    <row r="65" spans="1:8" x14ac:dyDescent="0.35">
      <c r="A65" s="4" t="s">
        <v>57</v>
      </c>
      <c r="B65" s="4" t="s">
        <v>28</v>
      </c>
      <c r="C65" s="4" t="s">
        <v>86</v>
      </c>
      <c r="D65" s="19">
        <f>[1]Raamleping!D82</f>
        <v>1.5</v>
      </c>
      <c r="E65" s="20">
        <v>6.5000000000000002E-2</v>
      </c>
      <c r="F65" s="8">
        <f t="shared" si="3"/>
        <v>1.5974999999999999</v>
      </c>
      <c r="G65" s="4"/>
      <c r="H65" s="8">
        <f t="shared" si="1"/>
        <v>1.5974999999999999</v>
      </c>
    </row>
    <row r="66" spans="1:8" x14ac:dyDescent="0.35">
      <c r="A66" s="30">
        <v>190801</v>
      </c>
      <c r="B66" s="32" t="s">
        <v>38</v>
      </c>
      <c r="C66" s="4" t="s">
        <v>86</v>
      </c>
      <c r="D66" s="19">
        <v>7.0000000000000007E-2</v>
      </c>
      <c r="E66" s="20">
        <v>6.5000000000000002E-2</v>
      </c>
      <c r="F66" s="31">
        <f t="shared" si="3"/>
        <v>7.4550000000000005E-2</v>
      </c>
      <c r="G66" s="35">
        <v>0.06</v>
      </c>
      <c r="H66" s="31">
        <f t="shared" si="1"/>
        <v>0.13455</v>
      </c>
    </row>
    <row r="67" spans="1:8" x14ac:dyDescent="0.35">
      <c r="A67" s="30">
        <v>190805</v>
      </c>
      <c r="B67" s="32" t="s">
        <v>8</v>
      </c>
      <c r="C67" s="4" t="s">
        <v>86</v>
      </c>
      <c r="D67" s="19">
        <v>0.02</v>
      </c>
      <c r="E67" s="20">
        <v>6.5000000000000002E-2</v>
      </c>
      <c r="F67" s="31">
        <f t="shared" si="3"/>
        <v>2.1299999999999999E-2</v>
      </c>
      <c r="G67" s="35">
        <v>0.06</v>
      </c>
      <c r="H67" s="31">
        <f t="shared" si="1"/>
        <v>8.1299999999999997E-2</v>
      </c>
    </row>
    <row r="68" spans="1:8" x14ac:dyDescent="0.35">
      <c r="A68" s="52">
        <v>200101</v>
      </c>
      <c r="B68" s="48" t="s">
        <v>69</v>
      </c>
      <c r="C68" s="4" t="s">
        <v>86</v>
      </c>
      <c r="D68" s="19">
        <v>0</v>
      </c>
      <c r="E68" s="20">
        <v>6.5000000000000002E-2</v>
      </c>
      <c r="F68" s="50">
        <f t="shared" si="3"/>
        <v>0</v>
      </c>
      <c r="G68" s="51"/>
      <c r="H68" s="50">
        <f>ROUNDUP(F68+G68,2)</f>
        <v>0</v>
      </c>
    </row>
    <row r="69" spans="1:8" x14ac:dyDescent="0.35">
      <c r="A69" s="30">
        <v>200108</v>
      </c>
      <c r="B69" s="32" t="s">
        <v>9</v>
      </c>
      <c r="C69" s="4" t="s">
        <v>86</v>
      </c>
      <c r="D69" s="19">
        <f>[1]Raamleping!D86</f>
        <v>0.06</v>
      </c>
      <c r="E69" s="20">
        <v>6.5000000000000002E-2</v>
      </c>
      <c r="F69" s="31">
        <f t="shared" si="3"/>
        <v>6.3899999999999998E-2</v>
      </c>
      <c r="G69" s="35">
        <v>0.01</v>
      </c>
      <c r="H69" s="31">
        <f t="shared" si="1"/>
        <v>7.3899999999999993E-2</v>
      </c>
    </row>
    <row r="70" spans="1:8" x14ac:dyDescent="0.35">
      <c r="A70" s="30">
        <v>200110</v>
      </c>
      <c r="B70" s="32" t="s">
        <v>70</v>
      </c>
      <c r="C70" s="4" t="s">
        <v>86</v>
      </c>
      <c r="D70" s="19">
        <f>[1]Raamleping!D87</f>
        <v>0.11</v>
      </c>
      <c r="E70" s="20">
        <v>6.5000000000000002E-2</v>
      </c>
      <c r="F70" s="31">
        <f t="shared" si="3"/>
        <v>0.11715</v>
      </c>
      <c r="G70" s="35">
        <v>0.06</v>
      </c>
      <c r="H70" s="31">
        <f t="shared" si="1"/>
        <v>0.17715</v>
      </c>
    </row>
    <row r="71" spans="1:8" x14ac:dyDescent="0.35">
      <c r="A71" s="30">
        <v>200111</v>
      </c>
      <c r="B71" s="32" t="s">
        <v>71</v>
      </c>
      <c r="C71" s="4" t="s">
        <v>86</v>
      </c>
      <c r="D71" s="19">
        <f>[1]Raamleping!D88</f>
        <v>0.11</v>
      </c>
      <c r="E71" s="20">
        <v>6.5000000000000002E-2</v>
      </c>
      <c r="F71" s="31">
        <f t="shared" si="3"/>
        <v>0.11715</v>
      </c>
      <c r="G71" s="35">
        <v>0.06</v>
      </c>
      <c r="H71" s="31">
        <f t="shared" si="1"/>
        <v>0.17715</v>
      </c>
    </row>
    <row r="72" spans="1:8" x14ac:dyDescent="0.35">
      <c r="A72" s="4" t="s">
        <v>58</v>
      </c>
      <c r="B72" s="4" t="s">
        <v>29</v>
      </c>
      <c r="C72" s="4" t="s">
        <v>86</v>
      </c>
      <c r="D72" s="19">
        <f>[1]Raamleping!D89</f>
        <v>0</v>
      </c>
      <c r="E72" s="20">
        <v>6.5000000000000002E-2</v>
      </c>
      <c r="F72" s="8">
        <f t="shared" ref="F72:F94" si="4">D72+(D72*E72)</f>
        <v>0</v>
      </c>
      <c r="G72" s="4"/>
      <c r="H72" s="8">
        <f t="shared" si="1"/>
        <v>0</v>
      </c>
    </row>
    <row r="73" spans="1:8" ht="29" x14ac:dyDescent="0.35">
      <c r="A73" s="5" t="s">
        <v>41</v>
      </c>
      <c r="B73" s="4" t="s">
        <v>13</v>
      </c>
      <c r="C73" s="4" t="s">
        <v>86</v>
      </c>
      <c r="D73" s="19">
        <f>[1]Raamleping!D90</f>
        <v>0</v>
      </c>
      <c r="E73" s="20">
        <v>6.5000000000000002E-2</v>
      </c>
      <c r="F73" s="8">
        <f t="shared" si="4"/>
        <v>0</v>
      </c>
      <c r="G73" s="4"/>
      <c r="H73" s="8">
        <f t="shared" ref="H73:H94" si="5">F73+G73</f>
        <v>0</v>
      </c>
    </row>
    <row r="74" spans="1:8" x14ac:dyDescent="0.35">
      <c r="A74" s="7">
        <v>200125</v>
      </c>
      <c r="B74" s="6" t="s">
        <v>10</v>
      </c>
      <c r="C74" s="4" t="s">
        <v>86</v>
      </c>
      <c r="D74" s="19">
        <f>[1]Raamleping!D91</f>
        <v>0.1</v>
      </c>
      <c r="E74" s="20">
        <v>6.5000000000000002E-2</v>
      </c>
      <c r="F74" s="8">
        <f t="shared" si="4"/>
        <v>0.10650000000000001</v>
      </c>
      <c r="G74" s="4"/>
      <c r="H74" s="8">
        <f t="shared" si="5"/>
        <v>0.10650000000000001</v>
      </c>
    </row>
    <row r="75" spans="1:8" x14ac:dyDescent="0.35">
      <c r="A75" s="4" t="s">
        <v>72</v>
      </c>
      <c r="B75" s="4" t="s">
        <v>73</v>
      </c>
      <c r="C75" s="4" t="s">
        <v>86</v>
      </c>
      <c r="D75" s="19">
        <v>0.6</v>
      </c>
      <c r="E75" s="20">
        <v>6.5000000000000002E-2</v>
      </c>
      <c r="F75" s="8">
        <f t="shared" si="4"/>
        <v>0.63900000000000001</v>
      </c>
      <c r="G75" s="4"/>
      <c r="H75" s="8">
        <f t="shared" si="5"/>
        <v>0.63900000000000001</v>
      </c>
    </row>
    <row r="76" spans="1:8" ht="43.5" x14ac:dyDescent="0.35">
      <c r="A76" s="4" t="s">
        <v>59</v>
      </c>
      <c r="B76" s="4" t="s">
        <v>30</v>
      </c>
      <c r="C76" s="4" t="s">
        <v>86</v>
      </c>
      <c r="D76" s="19">
        <f>[1]Raamleping!D93</f>
        <v>0</v>
      </c>
      <c r="E76" s="20">
        <v>6.5000000000000002E-2</v>
      </c>
      <c r="F76" s="8">
        <f t="shared" si="4"/>
        <v>0</v>
      </c>
      <c r="G76" s="4"/>
      <c r="H76" s="8">
        <f t="shared" si="5"/>
        <v>0</v>
      </c>
    </row>
    <row r="77" spans="1:8" ht="43.5" x14ac:dyDescent="0.35">
      <c r="A77" s="5" t="s">
        <v>74</v>
      </c>
      <c r="B77" s="4" t="s">
        <v>75</v>
      </c>
      <c r="C77" s="4" t="s">
        <v>86</v>
      </c>
      <c r="D77" s="19">
        <f>[1]Raamleping!D94</f>
        <v>0</v>
      </c>
      <c r="E77" s="20">
        <v>6.5000000000000002E-2</v>
      </c>
      <c r="F77" s="8">
        <f t="shared" si="4"/>
        <v>0</v>
      </c>
      <c r="G77" s="4"/>
      <c r="H77" s="8">
        <f t="shared" si="5"/>
        <v>0</v>
      </c>
    </row>
    <row r="78" spans="1:8" ht="43.5" x14ac:dyDescent="0.35">
      <c r="A78" s="5" t="s">
        <v>42</v>
      </c>
      <c r="B78" s="4" t="s">
        <v>14</v>
      </c>
      <c r="C78" s="4" t="s">
        <v>86</v>
      </c>
      <c r="D78" s="19">
        <f>[1]Raamleping!D95</f>
        <v>0</v>
      </c>
      <c r="E78" s="20">
        <v>6.5000000000000002E-2</v>
      </c>
      <c r="F78" s="8">
        <f t="shared" si="4"/>
        <v>0</v>
      </c>
      <c r="G78" s="4"/>
      <c r="H78" s="8">
        <f t="shared" si="5"/>
        <v>0</v>
      </c>
    </row>
    <row r="79" spans="1:8" ht="58" x14ac:dyDescent="0.35">
      <c r="A79" s="5" t="s">
        <v>43</v>
      </c>
      <c r="B79" s="4" t="s">
        <v>15</v>
      </c>
      <c r="C79" s="4" t="s">
        <v>86</v>
      </c>
      <c r="D79" s="19">
        <f>[1]Raamleping!D96</f>
        <v>0</v>
      </c>
      <c r="E79" s="20">
        <v>6.5000000000000002E-2</v>
      </c>
      <c r="F79" s="8">
        <f t="shared" si="4"/>
        <v>0</v>
      </c>
      <c r="G79" s="4"/>
      <c r="H79" s="8">
        <f t="shared" si="5"/>
        <v>0</v>
      </c>
    </row>
    <row r="80" spans="1:8" ht="30" customHeight="1" x14ac:dyDescent="0.35">
      <c r="A80" s="5" t="s">
        <v>44</v>
      </c>
      <c r="B80" s="4" t="s">
        <v>16</v>
      </c>
      <c r="C80" s="4" t="s">
        <v>86</v>
      </c>
      <c r="D80" s="19">
        <f>[1]Raamleping!D97</f>
        <v>0</v>
      </c>
      <c r="E80" s="20">
        <v>6.5000000000000002E-2</v>
      </c>
      <c r="F80" s="8">
        <f t="shared" si="4"/>
        <v>0</v>
      </c>
      <c r="G80" s="4"/>
      <c r="H80" s="8">
        <f t="shared" si="5"/>
        <v>0</v>
      </c>
    </row>
    <row r="81" spans="1:8" ht="58" x14ac:dyDescent="0.35">
      <c r="A81" s="5" t="s">
        <v>45</v>
      </c>
      <c r="B81" s="4" t="s">
        <v>17</v>
      </c>
      <c r="C81" s="4" t="s">
        <v>86</v>
      </c>
      <c r="D81" s="19">
        <f>[1]Raamleping!D98</f>
        <v>0</v>
      </c>
      <c r="E81" s="20">
        <v>6.5000000000000002E-2</v>
      </c>
      <c r="F81" s="8">
        <f t="shared" si="4"/>
        <v>0</v>
      </c>
      <c r="G81" s="4"/>
      <c r="H81" s="8">
        <f t="shared" si="5"/>
        <v>0</v>
      </c>
    </row>
    <row r="82" spans="1:8" ht="30" customHeight="1" x14ac:dyDescent="0.35">
      <c r="A82" s="5">
        <v>20013611</v>
      </c>
      <c r="B82" s="4" t="s">
        <v>18</v>
      </c>
      <c r="C82" s="4" t="s">
        <v>86</v>
      </c>
      <c r="D82" s="19">
        <f>[1]Raamleping!D99</f>
        <v>0</v>
      </c>
      <c r="E82" s="20">
        <v>6.5000000000000002E-2</v>
      </c>
      <c r="F82" s="8">
        <f t="shared" si="4"/>
        <v>0</v>
      </c>
      <c r="G82" s="4"/>
      <c r="H82" s="8">
        <f t="shared" si="5"/>
        <v>0</v>
      </c>
    </row>
    <row r="83" spans="1:8" ht="43.5" x14ac:dyDescent="0.35">
      <c r="A83" s="5">
        <v>20013612</v>
      </c>
      <c r="B83" s="4" t="s">
        <v>132</v>
      </c>
      <c r="C83" s="4" t="s">
        <v>86</v>
      </c>
      <c r="D83" s="19">
        <f>[1]Raamleping!D100</f>
        <v>0</v>
      </c>
      <c r="E83" s="20">
        <v>6.5000000000000002E-2</v>
      </c>
      <c r="F83" s="8">
        <f t="shared" si="4"/>
        <v>0</v>
      </c>
      <c r="G83" s="4"/>
      <c r="H83" s="8">
        <f t="shared" si="5"/>
        <v>0</v>
      </c>
    </row>
    <row r="84" spans="1:8" ht="43.5" x14ac:dyDescent="0.35">
      <c r="A84" s="5">
        <v>20013614</v>
      </c>
      <c r="B84" s="4" t="s">
        <v>131</v>
      </c>
      <c r="C84" s="4" t="s">
        <v>86</v>
      </c>
      <c r="D84" s="19">
        <f>[1]Raamleping!D101</f>
        <v>0</v>
      </c>
      <c r="E84" s="20">
        <v>6.5000000000000002E-2</v>
      </c>
      <c r="F84" s="8">
        <f t="shared" si="4"/>
        <v>0</v>
      </c>
      <c r="G84" s="4"/>
      <c r="H84" s="8">
        <f t="shared" si="5"/>
        <v>0</v>
      </c>
    </row>
    <row r="85" spans="1:8" ht="58" x14ac:dyDescent="0.35">
      <c r="A85" s="5">
        <v>20013615</v>
      </c>
      <c r="B85" s="4" t="s">
        <v>125</v>
      </c>
      <c r="C85" s="4" t="s">
        <v>86</v>
      </c>
      <c r="D85" s="19">
        <f>[1]Raamleping!D102</f>
        <v>0</v>
      </c>
      <c r="E85" s="20">
        <v>6.5000000000000002E-2</v>
      </c>
      <c r="F85" s="8">
        <f t="shared" si="4"/>
        <v>0</v>
      </c>
      <c r="G85" s="4"/>
      <c r="H85" s="8">
        <f t="shared" si="5"/>
        <v>0</v>
      </c>
    </row>
    <row r="86" spans="1:8" ht="58" x14ac:dyDescent="0.35">
      <c r="A86" s="5">
        <v>20013616</v>
      </c>
      <c r="B86" s="4" t="s">
        <v>81</v>
      </c>
      <c r="C86" s="4" t="s">
        <v>86</v>
      </c>
      <c r="D86" s="19">
        <f>[1]Raamleping!D103</f>
        <v>0</v>
      </c>
      <c r="E86" s="20">
        <v>6.5000000000000002E-2</v>
      </c>
      <c r="F86" s="8">
        <f t="shared" si="4"/>
        <v>0</v>
      </c>
      <c r="G86" s="4"/>
      <c r="H86" s="8">
        <f t="shared" si="5"/>
        <v>0</v>
      </c>
    </row>
    <row r="87" spans="1:8" x14ac:dyDescent="0.35">
      <c r="A87" s="30">
        <v>200139</v>
      </c>
      <c r="B87" s="32" t="s">
        <v>11</v>
      </c>
      <c r="C87" s="4" t="s">
        <v>86</v>
      </c>
      <c r="D87" s="19">
        <f>[1]Raamleping!D104</f>
        <v>7.0000000000000007E-2</v>
      </c>
      <c r="E87" s="20">
        <v>6.5000000000000002E-2</v>
      </c>
      <c r="F87" s="31">
        <f t="shared" si="4"/>
        <v>7.4550000000000005E-2</v>
      </c>
      <c r="G87" s="35">
        <v>0.03</v>
      </c>
      <c r="H87" s="31">
        <f t="shared" si="5"/>
        <v>0.10455</v>
      </c>
    </row>
    <row r="88" spans="1:8" x14ac:dyDescent="0.35">
      <c r="A88" s="7" t="s">
        <v>76</v>
      </c>
      <c r="B88" s="6" t="s">
        <v>28</v>
      </c>
      <c r="C88" s="4" t="s">
        <v>86</v>
      </c>
      <c r="D88" s="19">
        <f>[1]Raamleping!D105</f>
        <v>1.5</v>
      </c>
      <c r="E88" s="20">
        <v>6.5000000000000002E-2</v>
      </c>
      <c r="F88" s="8">
        <f t="shared" si="4"/>
        <v>1.5974999999999999</v>
      </c>
      <c r="G88" s="4"/>
      <c r="H88" s="8">
        <f t="shared" si="5"/>
        <v>1.5974999999999999</v>
      </c>
    </row>
    <row r="89" spans="1:8" x14ac:dyDescent="0.35">
      <c r="A89" s="30">
        <v>200199</v>
      </c>
      <c r="B89" s="32" t="s">
        <v>82</v>
      </c>
      <c r="C89" s="4" t="s">
        <v>86</v>
      </c>
      <c r="D89" s="19">
        <f>[1]Raamleping!D106</f>
        <v>0.25</v>
      </c>
      <c r="E89" s="20">
        <v>6.5000000000000002E-2</v>
      </c>
      <c r="F89" s="31">
        <f t="shared" si="4"/>
        <v>0.26624999999999999</v>
      </c>
      <c r="G89" s="35">
        <v>0.06</v>
      </c>
      <c r="H89" s="31">
        <f t="shared" si="5"/>
        <v>0.32624999999999998</v>
      </c>
    </row>
    <row r="90" spans="1:8" x14ac:dyDescent="0.35">
      <c r="A90" s="30">
        <v>200201</v>
      </c>
      <c r="B90" s="32" t="s">
        <v>83</v>
      </c>
      <c r="C90" s="4" t="s">
        <v>86</v>
      </c>
      <c r="D90" s="19">
        <v>7.0000000000000007E-2</v>
      </c>
      <c r="E90" s="20">
        <v>6.5000000000000002E-2</v>
      </c>
      <c r="F90" s="31">
        <f t="shared" si="4"/>
        <v>7.4550000000000005E-2</v>
      </c>
      <c r="G90" s="35">
        <v>0.01</v>
      </c>
      <c r="H90" s="31">
        <f t="shared" si="5"/>
        <v>8.455E-2</v>
      </c>
    </row>
    <row r="91" spans="1:8" x14ac:dyDescent="0.35">
      <c r="A91" s="29">
        <v>200301</v>
      </c>
      <c r="B91" s="28" t="s">
        <v>84</v>
      </c>
      <c r="C91" s="4" t="s">
        <v>86</v>
      </c>
      <c r="D91" s="19">
        <v>0.09</v>
      </c>
      <c r="E91" s="20">
        <v>6.5000000000000002E-2</v>
      </c>
      <c r="F91" s="31">
        <f t="shared" si="4"/>
        <v>9.5849999999999991E-2</v>
      </c>
      <c r="G91" s="35">
        <v>0.06</v>
      </c>
      <c r="H91" s="31">
        <f t="shared" si="5"/>
        <v>0.15584999999999999</v>
      </c>
    </row>
    <row r="92" spans="1:8" x14ac:dyDescent="0.35">
      <c r="A92" s="29">
        <v>200307</v>
      </c>
      <c r="B92" s="28" t="s">
        <v>12</v>
      </c>
      <c r="C92" s="4" t="s">
        <v>86</v>
      </c>
      <c r="D92" s="19">
        <v>0.09</v>
      </c>
      <c r="E92" s="20">
        <v>6.5000000000000002E-2</v>
      </c>
      <c r="F92" s="31">
        <f t="shared" si="4"/>
        <v>9.5849999999999991E-2</v>
      </c>
      <c r="G92" s="35">
        <v>0.03</v>
      </c>
      <c r="H92" s="31">
        <f t="shared" si="5"/>
        <v>0.12584999999999999</v>
      </c>
    </row>
    <row r="93" spans="1:8" x14ac:dyDescent="0.35">
      <c r="A93" s="29">
        <v>200398</v>
      </c>
      <c r="B93" s="28" t="s">
        <v>77</v>
      </c>
      <c r="C93" s="4" t="s">
        <v>86</v>
      </c>
      <c r="D93" s="19">
        <v>0.09</v>
      </c>
      <c r="E93" s="20">
        <v>6.5000000000000002E-2</v>
      </c>
      <c r="F93" s="31">
        <f t="shared" si="4"/>
        <v>9.5849999999999991E-2</v>
      </c>
      <c r="G93" s="35">
        <v>0.06</v>
      </c>
      <c r="H93" s="31">
        <f t="shared" si="5"/>
        <v>0.15584999999999999</v>
      </c>
    </row>
    <row r="94" spans="1:8" x14ac:dyDescent="0.35">
      <c r="A94" s="5">
        <v>900004</v>
      </c>
      <c r="B94" s="4" t="s">
        <v>78</v>
      </c>
      <c r="C94" s="4" t="s">
        <v>86</v>
      </c>
      <c r="D94" s="19">
        <f>[1]Raamleping!D111</f>
        <v>0.03</v>
      </c>
      <c r="E94" s="20">
        <v>6.5000000000000002E-2</v>
      </c>
      <c r="F94" s="8">
        <f t="shared" si="4"/>
        <v>3.1949999999999999E-2</v>
      </c>
      <c r="G94" s="4"/>
      <c r="H94" s="8">
        <f t="shared" si="5"/>
        <v>3.1949999999999999E-2</v>
      </c>
    </row>
    <row r="95" spans="1:8" x14ac:dyDescent="0.35">
      <c r="A95" s="14"/>
      <c r="B95" s="16" t="s">
        <v>133</v>
      </c>
      <c r="C95" s="17"/>
      <c r="D95" s="15">
        <f>SUM(D8:D94)</f>
        <v>866.29200000000003</v>
      </c>
      <c r="E95" s="15"/>
      <c r="F95" s="15">
        <f>SUM(F8:F94)</f>
        <v>922.60098000000073</v>
      </c>
      <c r="G95" s="15"/>
      <c r="H95" s="15">
        <f t="shared" ref="H95" si="6">SUM(H8:H94)</f>
        <v>935.17991580000023</v>
      </c>
    </row>
    <row r="96" spans="1:8" x14ac:dyDescent="0.35">
      <c r="A96" s="42" t="s">
        <v>129</v>
      </c>
      <c r="B96" s="43"/>
      <c r="C96" s="43"/>
      <c r="D96" s="43"/>
      <c r="E96" s="43"/>
      <c r="F96" s="43"/>
    </row>
    <row r="97" spans="1:6" x14ac:dyDescent="0.35">
      <c r="A97" s="41"/>
      <c r="B97" s="41"/>
      <c r="C97" s="41"/>
      <c r="D97" s="41"/>
      <c r="E97" s="41"/>
      <c r="F97" s="41"/>
    </row>
    <row r="98" spans="1:6" x14ac:dyDescent="0.35">
      <c r="A98" t="s">
        <v>166</v>
      </c>
      <c r="D98" s="1"/>
      <c r="E98" s="1"/>
    </row>
    <row r="99" spans="1:6" x14ac:dyDescent="0.35">
      <c r="A99" s="41" t="s">
        <v>128</v>
      </c>
      <c r="B99" s="41"/>
      <c r="C99" s="41"/>
      <c r="D99" s="41"/>
      <c r="E99" s="41"/>
      <c r="F99" s="41"/>
    </row>
    <row r="100" spans="1:6" x14ac:dyDescent="0.35">
      <c r="A100" s="41"/>
      <c r="B100" s="41"/>
      <c r="C100" s="41"/>
      <c r="D100" s="41"/>
      <c r="E100" s="41"/>
      <c r="F100" s="41"/>
    </row>
    <row r="101" spans="1:6" x14ac:dyDescent="0.35">
      <c r="A101" t="s">
        <v>134</v>
      </c>
      <c r="B101"/>
      <c r="C101"/>
      <c r="D101" s="12"/>
      <c r="E101" s="12"/>
    </row>
    <row r="102" spans="1:6" x14ac:dyDescent="0.35">
      <c r="A102" t="s">
        <v>118</v>
      </c>
    </row>
    <row r="103" spans="1:6" x14ac:dyDescent="0.35">
      <c r="A103" s="18" t="s">
        <v>126</v>
      </c>
    </row>
    <row r="104" spans="1:6" x14ac:dyDescent="0.35">
      <c r="A104" s="18" t="s">
        <v>135</v>
      </c>
    </row>
  </sheetData>
  <autoFilter ref="A7:H104" xr:uid="{82B6DE7E-8BB6-4F84-A161-7D85B0D56CD0}"/>
  <mergeCells count="2">
    <mergeCell ref="A96:F97"/>
    <mergeCell ref="A99:F100"/>
  </mergeCells>
  <pageMargins left="0.51181102362204722" right="0.51181102362204722" top="0.55118110236220474" bottom="0.55118110236220474" header="0.31496062992125984" footer="0.31496062992125984"/>
  <pageSetup paperSize="9" orientation="landscape" r:id="rId1"/>
  <headerFooter>
    <oddFooter>&amp;C&amp;9&amp;P/&amp;N</oddFooter>
  </headerFooter>
  <ignoredErrors>
    <ignoredError sqref="H68 H41" formula="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7479A9-B5B4-4B67-999D-0A6F6AE35150}">
  <dimension ref="A3:H104"/>
  <sheetViews>
    <sheetView view="pageLayout" zoomScaleNormal="100" workbookViewId="0">
      <selection activeCell="B49" sqref="B49:B93"/>
    </sheetView>
  </sheetViews>
  <sheetFormatPr defaultColWidth="9.1796875" defaultRowHeight="14.5" x14ac:dyDescent="0.35"/>
  <cols>
    <col min="1" max="1" width="15.453125" style="1" customWidth="1"/>
    <col min="2" max="2" width="54.81640625" style="1" customWidth="1"/>
    <col min="3" max="3" width="6.1796875" style="1" customWidth="1"/>
    <col min="4" max="5" width="10.54296875" style="10" customWidth="1"/>
    <col min="6" max="6" width="10.81640625" style="1" customWidth="1"/>
    <col min="7" max="7" width="16" style="1" customWidth="1"/>
    <col min="8" max="8" width="10.26953125" style="1" customWidth="1"/>
    <col min="9" max="16384" width="9.1796875" style="1"/>
  </cols>
  <sheetData>
    <row r="3" spans="1:8" x14ac:dyDescent="0.35">
      <c r="A3" s="3" t="s">
        <v>169</v>
      </c>
    </row>
    <row r="5" spans="1:8" x14ac:dyDescent="0.35">
      <c r="A5" s="1" t="s">
        <v>87</v>
      </c>
      <c r="B5" s="11" t="s">
        <v>139</v>
      </c>
    </row>
    <row r="6" spans="1:8" x14ac:dyDescent="0.35">
      <c r="A6" s="2" t="s">
        <v>88</v>
      </c>
      <c r="B6" s="11">
        <v>10306958</v>
      </c>
    </row>
    <row r="7" spans="1:8" ht="107.25" customHeight="1" x14ac:dyDescent="0.35">
      <c r="A7" s="9" t="s">
        <v>108</v>
      </c>
      <c r="B7" s="9" t="s">
        <v>104</v>
      </c>
      <c r="C7" s="9" t="s">
        <v>85</v>
      </c>
      <c r="D7" s="8" t="s">
        <v>130</v>
      </c>
      <c r="E7" s="8" t="s">
        <v>140</v>
      </c>
      <c r="F7" s="9" t="s">
        <v>141</v>
      </c>
      <c r="G7" s="9" t="s">
        <v>187</v>
      </c>
      <c r="H7" s="9" t="s">
        <v>186</v>
      </c>
    </row>
    <row r="8" spans="1:8" x14ac:dyDescent="0.35">
      <c r="A8" s="28" t="s">
        <v>105</v>
      </c>
      <c r="B8" s="28" t="s">
        <v>152</v>
      </c>
      <c r="C8" s="4" t="s">
        <v>113</v>
      </c>
      <c r="D8" s="25">
        <f>[1]Raamleping!D15</f>
        <v>194.24924999999999</v>
      </c>
      <c r="E8" s="20">
        <v>6.5000000000000002E-2</v>
      </c>
      <c r="F8" s="31">
        <f t="shared" ref="F8:F39" si="0">D8+(D8*E8)</f>
        <v>206.87545125</v>
      </c>
      <c r="G8" s="34">
        <v>3.5000000000000003E-2</v>
      </c>
      <c r="H8" s="31">
        <f>F8+(F8*G8)</f>
        <v>214.11609204375</v>
      </c>
    </row>
    <row r="9" spans="1:8" ht="29" x14ac:dyDescent="0.35">
      <c r="A9" s="4" t="s">
        <v>109</v>
      </c>
      <c r="B9" s="4" t="s">
        <v>103</v>
      </c>
      <c r="C9" s="4" t="s">
        <v>114</v>
      </c>
      <c r="D9" s="25">
        <v>20</v>
      </c>
      <c r="E9" s="20">
        <v>6.5000000000000002E-2</v>
      </c>
      <c r="F9" s="8">
        <f t="shared" si="0"/>
        <v>21.3</v>
      </c>
      <c r="G9" s="4"/>
      <c r="H9" s="8">
        <f t="shared" ref="H9:H72" si="1">F9+G9</f>
        <v>21.3</v>
      </c>
    </row>
    <row r="10" spans="1:8" x14ac:dyDescent="0.35">
      <c r="A10" s="28" t="s">
        <v>109</v>
      </c>
      <c r="B10" s="28" t="s">
        <v>127</v>
      </c>
      <c r="C10" s="4" t="s">
        <v>114</v>
      </c>
      <c r="D10" s="25">
        <v>30</v>
      </c>
      <c r="E10" s="20">
        <v>6.5000000000000002E-2</v>
      </c>
      <c r="F10" s="31">
        <f t="shared" si="0"/>
        <v>31.95</v>
      </c>
      <c r="G10" s="34">
        <v>3.5000000000000003E-2</v>
      </c>
      <c r="H10" s="31">
        <f>F10+(F10*G10)</f>
        <v>33.068249999999999</v>
      </c>
    </row>
    <row r="11" spans="1:8" ht="29" x14ac:dyDescent="0.35">
      <c r="A11" s="28" t="s">
        <v>110</v>
      </c>
      <c r="B11" s="28" t="s">
        <v>111</v>
      </c>
      <c r="C11" s="4" t="s">
        <v>115</v>
      </c>
      <c r="D11" s="25">
        <v>40</v>
      </c>
      <c r="E11" s="20">
        <v>6.5000000000000002E-2</v>
      </c>
      <c r="F11" s="31">
        <f t="shared" si="0"/>
        <v>42.6</v>
      </c>
      <c r="G11" s="34">
        <v>3.5000000000000003E-2</v>
      </c>
      <c r="H11" s="31">
        <f t="shared" ref="H11:H12" si="2">F11+(F11*G11)</f>
        <v>44.091000000000001</v>
      </c>
    </row>
    <row r="12" spans="1:8" ht="29" x14ac:dyDescent="0.35">
      <c r="A12" s="28" t="s">
        <v>110</v>
      </c>
      <c r="B12" s="28" t="s">
        <v>112</v>
      </c>
      <c r="C12" s="4" t="s">
        <v>115</v>
      </c>
      <c r="D12" s="25">
        <v>50</v>
      </c>
      <c r="E12" s="20">
        <v>6.5000000000000002E-2</v>
      </c>
      <c r="F12" s="31">
        <f t="shared" si="0"/>
        <v>53.25</v>
      </c>
      <c r="G12" s="34">
        <v>3.5000000000000003E-2</v>
      </c>
      <c r="H12" s="31">
        <f t="shared" si="2"/>
        <v>55.113750000000003</v>
      </c>
    </row>
    <row r="13" spans="1:8" ht="29" x14ac:dyDescent="0.35">
      <c r="A13" s="4" t="s">
        <v>107</v>
      </c>
      <c r="B13" s="4" t="s">
        <v>89</v>
      </c>
      <c r="C13" s="4" t="s">
        <v>116</v>
      </c>
      <c r="D13" s="25">
        <v>0.45</v>
      </c>
      <c r="E13" s="20">
        <v>6.5000000000000002E-2</v>
      </c>
      <c r="F13" s="8">
        <f t="shared" si="0"/>
        <v>0.47925000000000001</v>
      </c>
      <c r="G13" s="4"/>
      <c r="H13" s="8">
        <f t="shared" si="1"/>
        <v>0.47925000000000001</v>
      </c>
    </row>
    <row r="14" spans="1:8" x14ac:dyDescent="0.35">
      <c r="A14" s="4" t="s">
        <v>107</v>
      </c>
      <c r="B14" s="6" t="s">
        <v>119</v>
      </c>
      <c r="C14" s="4" t="s">
        <v>116</v>
      </c>
      <c r="D14" s="25">
        <v>0.5</v>
      </c>
      <c r="E14" s="20">
        <v>6.5000000000000002E-2</v>
      </c>
      <c r="F14" s="8">
        <f t="shared" si="0"/>
        <v>0.53249999999999997</v>
      </c>
      <c r="G14" s="4"/>
      <c r="H14" s="8">
        <f t="shared" si="1"/>
        <v>0.53249999999999997</v>
      </c>
    </row>
    <row r="15" spans="1:8" x14ac:dyDescent="0.35">
      <c r="A15" s="4" t="s">
        <v>107</v>
      </c>
      <c r="B15" s="6" t="s">
        <v>94</v>
      </c>
      <c r="C15" s="4" t="s">
        <v>116</v>
      </c>
      <c r="D15" s="25">
        <v>0.5</v>
      </c>
      <c r="E15" s="20">
        <v>6.5000000000000002E-2</v>
      </c>
      <c r="F15" s="8">
        <f t="shared" si="0"/>
        <v>0.53249999999999997</v>
      </c>
      <c r="G15" s="4"/>
      <c r="H15" s="8">
        <f t="shared" si="1"/>
        <v>0.53249999999999997</v>
      </c>
    </row>
    <row r="16" spans="1:8" x14ac:dyDescent="0.35">
      <c r="A16" s="4" t="s">
        <v>107</v>
      </c>
      <c r="B16" s="4" t="s">
        <v>123</v>
      </c>
      <c r="C16" s="4" t="s">
        <v>116</v>
      </c>
      <c r="D16" s="25">
        <v>0.5</v>
      </c>
      <c r="E16" s="20">
        <v>6.5000000000000002E-2</v>
      </c>
      <c r="F16" s="8">
        <f t="shared" si="0"/>
        <v>0.53249999999999997</v>
      </c>
      <c r="G16" s="4"/>
      <c r="H16" s="8">
        <f t="shared" si="1"/>
        <v>0.53249999999999997</v>
      </c>
    </row>
    <row r="17" spans="1:8" ht="29" x14ac:dyDescent="0.35">
      <c r="A17" s="4" t="s">
        <v>107</v>
      </c>
      <c r="B17" s="4" t="s">
        <v>124</v>
      </c>
      <c r="C17" s="4" t="s">
        <v>116</v>
      </c>
      <c r="D17" s="25">
        <v>1.95</v>
      </c>
      <c r="E17" s="20">
        <v>6.5000000000000002E-2</v>
      </c>
      <c r="F17" s="8">
        <f t="shared" si="0"/>
        <v>2.0767500000000001</v>
      </c>
      <c r="G17" s="4"/>
      <c r="H17" s="8">
        <f t="shared" si="1"/>
        <v>2.0767500000000001</v>
      </c>
    </row>
    <row r="18" spans="1:8" x14ac:dyDescent="0.35">
      <c r="A18" s="4" t="s">
        <v>107</v>
      </c>
      <c r="B18" s="4" t="s">
        <v>120</v>
      </c>
      <c r="C18" s="4" t="s">
        <v>116</v>
      </c>
      <c r="D18" s="25">
        <v>1.95</v>
      </c>
      <c r="E18" s="20">
        <v>6.5000000000000002E-2</v>
      </c>
      <c r="F18" s="8">
        <f t="shared" si="0"/>
        <v>2.0767500000000001</v>
      </c>
      <c r="G18" s="4"/>
      <c r="H18" s="8">
        <f t="shared" si="1"/>
        <v>2.0767500000000001</v>
      </c>
    </row>
    <row r="19" spans="1:8" ht="29" x14ac:dyDescent="0.35">
      <c r="A19" s="4" t="s">
        <v>107</v>
      </c>
      <c r="B19" s="4" t="s">
        <v>93</v>
      </c>
      <c r="C19" s="4" t="s">
        <v>116</v>
      </c>
      <c r="D19" s="25">
        <v>5</v>
      </c>
      <c r="E19" s="20">
        <v>6.5000000000000002E-2</v>
      </c>
      <c r="F19" s="8">
        <f t="shared" si="0"/>
        <v>5.3250000000000002</v>
      </c>
      <c r="G19" s="4"/>
      <c r="H19" s="8">
        <f t="shared" si="1"/>
        <v>5.3250000000000002</v>
      </c>
    </row>
    <row r="20" spans="1:8" x14ac:dyDescent="0.35">
      <c r="A20" s="4" t="s">
        <v>107</v>
      </c>
      <c r="B20" s="4" t="s">
        <v>90</v>
      </c>
      <c r="C20" s="4" t="s">
        <v>116</v>
      </c>
      <c r="D20" s="25">
        <f>[1]Raamleping!D36</f>
        <v>3</v>
      </c>
      <c r="E20" s="20">
        <v>6.5000000000000002E-2</v>
      </c>
      <c r="F20" s="8">
        <f t="shared" si="0"/>
        <v>3.1949999999999998</v>
      </c>
      <c r="G20" s="4"/>
      <c r="H20" s="8">
        <f t="shared" si="1"/>
        <v>3.1949999999999998</v>
      </c>
    </row>
    <row r="21" spans="1:8" x14ac:dyDescent="0.35">
      <c r="A21" s="4" t="s">
        <v>107</v>
      </c>
      <c r="B21" s="4" t="s">
        <v>121</v>
      </c>
      <c r="C21" s="4" t="s">
        <v>116</v>
      </c>
      <c r="D21" s="25">
        <v>2.6</v>
      </c>
      <c r="E21" s="20">
        <v>6.5000000000000002E-2</v>
      </c>
      <c r="F21" s="8">
        <f t="shared" si="0"/>
        <v>2.7690000000000001</v>
      </c>
      <c r="G21" s="4"/>
      <c r="H21" s="8">
        <f t="shared" si="1"/>
        <v>2.7690000000000001</v>
      </c>
    </row>
    <row r="22" spans="1:8" x14ac:dyDescent="0.35">
      <c r="A22" s="4" t="s">
        <v>107</v>
      </c>
      <c r="B22" s="4" t="s">
        <v>97</v>
      </c>
      <c r="C22" s="4" t="s">
        <v>116</v>
      </c>
      <c r="D22" s="25">
        <v>14</v>
      </c>
      <c r="E22" s="20">
        <v>6.5000000000000002E-2</v>
      </c>
      <c r="F22" s="8">
        <f t="shared" si="0"/>
        <v>14.91</v>
      </c>
      <c r="G22" s="4"/>
      <c r="H22" s="8">
        <f t="shared" si="1"/>
        <v>14.91</v>
      </c>
    </row>
    <row r="23" spans="1:8" x14ac:dyDescent="0.35">
      <c r="A23" s="4" t="s">
        <v>107</v>
      </c>
      <c r="B23" s="4" t="s">
        <v>98</v>
      </c>
      <c r="C23" s="4" t="s">
        <v>116</v>
      </c>
      <c r="D23" s="25">
        <v>14</v>
      </c>
      <c r="E23" s="20">
        <v>6.5000000000000002E-2</v>
      </c>
      <c r="F23" s="8">
        <f t="shared" si="0"/>
        <v>14.91</v>
      </c>
      <c r="G23" s="4"/>
      <c r="H23" s="8">
        <f t="shared" si="1"/>
        <v>14.91</v>
      </c>
    </row>
    <row r="24" spans="1:8" x14ac:dyDescent="0.35">
      <c r="A24" s="4" t="s">
        <v>107</v>
      </c>
      <c r="B24" s="4" t="s">
        <v>99</v>
      </c>
      <c r="C24" s="4" t="s">
        <v>116</v>
      </c>
      <c r="D24" s="25">
        <v>25</v>
      </c>
      <c r="E24" s="20">
        <v>6.5000000000000002E-2</v>
      </c>
      <c r="F24" s="8">
        <f t="shared" si="0"/>
        <v>26.625</v>
      </c>
      <c r="G24" s="4"/>
      <c r="H24" s="8">
        <f t="shared" si="1"/>
        <v>26.625</v>
      </c>
    </row>
    <row r="25" spans="1:8" x14ac:dyDescent="0.35">
      <c r="A25" s="4" t="s">
        <v>107</v>
      </c>
      <c r="B25" s="4" t="s">
        <v>100</v>
      </c>
      <c r="C25" s="4" t="s">
        <v>116</v>
      </c>
      <c r="D25" s="25">
        <v>50</v>
      </c>
      <c r="E25" s="20">
        <v>6.5000000000000002E-2</v>
      </c>
      <c r="F25" s="8">
        <f t="shared" si="0"/>
        <v>53.25</v>
      </c>
      <c r="G25" s="4"/>
      <c r="H25" s="8">
        <f t="shared" si="1"/>
        <v>53.25</v>
      </c>
    </row>
    <row r="26" spans="1:8" x14ac:dyDescent="0.35">
      <c r="A26" s="4" t="s">
        <v>107</v>
      </c>
      <c r="B26" s="4" t="s">
        <v>101</v>
      </c>
      <c r="C26" s="4" t="s">
        <v>116</v>
      </c>
      <c r="D26" s="25">
        <v>50</v>
      </c>
      <c r="E26" s="20">
        <v>6.5000000000000002E-2</v>
      </c>
      <c r="F26" s="8">
        <f t="shared" si="0"/>
        <v>53.25</v>
      </c>
      <c r="G26" s="4"/>
      <c r="H26" s="8">
        <f t="shared" si="1"/>
        <v>53.25</v>
      </c>
    </row>
    <row r="27" spans="1:8" x14ac:dyDescent="0.35">
      <c r="A27" s="4" t="s">
        <v>107</v>
      </c>
      <c r="B27" s="6" t="s">
        <v>122</v>
      </c>
      <c r="C27" s="4" t="s">
        <v>116</v>
      </c>
      <c r="D27" s="25">
        <v>50</v>
      </c>
      <c r="E27" s="20">
        <v>6.5000000000000002E-2</v>
      </c>
      <c r="F27" s="8">
        <f t="shared" si="0"/>
        <v>53.25</v>
      </c>
      <c r="G27" s="4"/>
      <c r="H27" s="8">
        <f t="shared" si="1"/>
        <v>53.25</v>
      </c>
    </row>
    <row r="28" spans="1:8" x14ac:dyDescent="0.35">
      <c r="A28" s="4" t="s">
        <v>107</v>
      </c>
      <c r="B28" s="4" t="s">
        <v>102</v>
      </c>
      <c r="C28" s="4" t="s">
        <v>116</v>
      </c>
      <c r="D28" s="25">
        <v>65</v>
      </c>
      <c r="E28" s="20">
        <v>6.5000000000000002E-2</v>
      </c>
      <c r="F28" s="8">
        <f t="shared" si="0"/>
        <v>69.224999999999994</v>
      </c>
      <c r="G28" s="4"/>
      <c r="H28" s="8">
        <f t="shared" si="1"/>
        <v>69.224999999999994</v>
      </c>
    </row>
    <row r="29" spans="1:8" x14ac:dyDescent="0.35">
      <c r="A29" s="4" t="s">
        <v>107</v>
      </c>
      <c r="B29" s="4" t="s">
        <v>92</v>
      </c>
      <c r="C29" s="4" t="s">
        <v>116</v>
      </c>
      <c r="D29" s="25">
        <v>102</v>
      </c>
      <c r="E29" s="20">
        <v>6.5000000000000002E-2</v>
      </c>
      <c r="F29" s="8">
        <f t="shared" si="0"/>
        <v>108.63</v>
      </c>
      <c r="G29" s="4"/>
      <c r="H29" s="8">
        <f t="shared" si="1"/>
        <v>108.63</v>
      </c>
    </row>
    <row r="30" spans="1:8" x14ac:dyDescent="0.35">
      <c r="A30" s="4" t="s">
        <v>107</v>
      </c>
      <c r="B30" s="6" t="s">
        <v>117</v>
      </c>
      <c r="C30" s="4" t="s">
        <v>116</v>
      </c>
      <c r="D30" s="25">
        <v>100</v>
      </c>
      <c r="E30" s="20">
        <v>6.5000000000000002E-2</v>
      </c>
      <c r="F30" s="8">
        <f t="shared" si="0"/>
        <v>106.5</v>
      </c>
      <c r="G30" s="4"/>
      <c r="H30" s="8">
        <f t="shared" si="1"/>
        <v>106.5</v>
      </c>
    </row>
    <row r="31" spans="1:8" ht="29" x14ac:dyDescent="0.35">
      <c r="A31" s="4" t="s">
        <v>106</v>
      </c>
      <c r="B31" s="4" t="s">
        <v>95</v>
      </c>
      <c r="C31" s="4" t="s">
        <v>115</v>
      </c>
      <c r="D31" s="25">
        <v>5</v>
      </c>
      <c r="E31" s="20">
        <v>6.5000000000000002E-2</v>
      </c>
      <c r="F31" s="8">
        <f t="shared" si="0"/>
        <v>5.3250000000000002</v>
      </c>
      <c r="G31" s="4"/>
      <c r="H31" s="8">
        <f t="shared" si="1"/>
        <v>5.3250000000000002</v>
      </c>
    </row>
    <row r="32" spans="1:8" ht="29" x14ac:dyDescent="0.35">
      <c r="A32" s="4" t="s">
        <v>106</v>
      </c>
      <c r="B32" s="4" t="s">
        <v>96</v>
      </c>
      <c r="C32" s="4" t="s">
        <v>115</v>
      </c>
      <c r="D32" s="25">
        <v>10</v>
      </c>
      <c r="E32" s="20">
        <v>6.5000000000000002E-2</v>
      </c>
      <c r="F32" s="8">
        <f t="shared" si="0"/>
        <v>10.65</v>
      </c>
      <c r="G32" s="4"/>
      <c r="H32" s="8">
        <f t="shared" si="1"/>
        <v>10.65</v>
      </c>
    </row>
    <row r="33" spans="1:8" x14ac:dyDescent="0.35">
      <c r="A33" s="4" t="s">
        <v>106</v>
      </c>
      <c r="B33" s="4" t="s">
        <v>91</v>
      </c>
      <c r="C33" s="4" t="s">
        <v>115</v>
      </c>
      <c r="D33" s="25">
        <f>[1]Raamleping!D49</f>
        <v>9.9</v>
      </c>
      <c r="E33" s="20">
        <v>6.5000000000000002E-2</v>
      </c>
      <c r="F33" s="8">
        <f t="shared" si="0"/>
        <v>10.5435</v>
      </c>
      <c r="G33" s="4"/>
      <c r="H33" s="8">
        <f t="shared" si="1"/>
        <v>10.5435</v>
      </c>
    </row>
    <row r="34" spans="1:8" ht="29" x14ac:dyDescent="0.35">
      <c r="A34" s="4" t="s">
        <v>46</v>
      </c>
      <c r="B34" s="4" t="s">
        <v>19</v>
      </c>
      <c r="C34" s="4" t="s">
        <v>86</v>
      </c>
      <c r="D34" s="25">
        <v>0.5</v>
      </c>
      <c r="E34" s="20">
        <v>6.5000000000000002E-2</v>
      </c>
      <c r="F34" s="8">
        <f t="shared" si="0"/>
        <v>0.53249999999999997</v>
      </c>
      <c r="G34" s="4"/>
      <c r="H34" s="8">
        <f t="shared" si="1"/>
        <v>0.53249999999999997</v>
      </c>
    </row>
    <row r="35" spans="1:8" x14ac:dyDescent="0.35">
      <c r="A35" s="4" t="s">
        <v>47</v>
      </c>
      <c r="B35" s="13" t="s">
        <v>20</v>
      </c>
      <c r="C35" s="4" t="s">
        <v>86</v>
      </c>
      <c r="D35" s="25">
        <v>0.5</v>
      </c>
      <c r="E35" s="20">
        <v>6.5000000000000002E-2</v>
      </c>
      <c r="F35" s="8">
        <f t="shared" si="0"/>
        <v>0.53249999999999997</v>
      </c>
      <c r="G35" s="4"/>
      <c r="H35" s="8">
        <f t="shared" si="1"/>
        <v>0.53249999999999997</v>
      </c>
    </row>
    <row r="36" spans="1:8" ht="43.5" x14ac:dyDescent="0.35">
      <c r="A36" s="47">
        <v>100101</v>
      </c>
      <c r="B36" s="48" t="s">
        <v>79</v>
      </c>
      <c r="C36" s="4" t="s">
        <v>86</v>
      </c>
      <c r="D36" s="25">
        <v>0.08</v>
      </c>
      <c r="E36" s="20">
        <v>6.5000000000000002E-2</v>
      </c>
      <c r="F36" s="50">
        <f t="shared" si="0"/>
        <v>8.5199999999999998E-2</v>
      </c>
      <c r="G36" s="49"/>
      <c r="H36" s="50">
        <f t="shared" si="1"/>
        <v>8.5199999999999998E-2</v>
      </c>
    </row>
    <row r="37" spans="1:8" x14ac:dyDescent="0.35">
      <c r="A37" s="4" t="s">
        <v>60</v>
      </c>
      <c r="B37" s="4" t="s">
        <v>31</v>
      </c>
      <c r="C37" s="4" t="s">
        <v>86</v>
      </c>
      <c r="D37" s="25">
        <v>0.06</v>
      </c>
      <c r="E37" s="20">
        <v>6.5000000000000002E-2</v>
      </c>
      <c r="F37" s="8">
        <f t="shared" si="0"/>
        <v>6.3899999999999998E-2</v>
      </c>
      <c r="G37" s="4"/>
      <c r="H37" s="8">
        <f t="shared" si="1"/>
        <v>6.3899999999999998E-2</v>
      </c>
    </row>
    <row r="38" spans="1:8" x14ac:dyDescent="0.35">
      <c r="A38" s="6" t="s">
        <v>61</v>
      </c>
      <c r="B38" s="6" t="s">
        <v>32</v>
      </c>
      <c r="C38" s="4" t="s">
        <v>86</v>
      </c>
      <c r="D38" s="25">
        <v>0.06</v>
      </c>
      <c r="E38" s="20">
        <v>6.5000000000000002E-2</v>
      </c>
      <c r="F38" s="8">
        <f t="shared" si="0"/>
        <v>6.3899999999999998E-2</v>
      </c>
      <c r="G38" s="4"/>
      <c r="H38" s="8">
        <f t="shared" si="1"/>
        <v>6.3899999999999998E-2</v>
      </c>
    </row>
    <row r="39" spans="1:8" x14ac:dyDescent="0.35">
      <c r="A39" s="6" t="s">
        <v>62</v>
      </c>
      <c r="B39" s="6" t="s">
        <v>33</v>
      </c>
      <c r="C39" s="4" t="s">
        <v>86</v>
      </c>
      <c r="D39" s="25">
        <v>0.04</v>
      </c>
      <c r="E39" s="20">
        <v>6.5000000000000002E-2</v>
      </c>
      <c r="F39" s="8">
        <f t="shared" si="0"/>
        <v>4.2599999999999999E-2</v>
      </c>
      <c r="G39" s="4"/>
      <c r="H39" s="8">
        <f t="shared" si="1"/>
        <v>4.2599999999999999E-2</v>
      </c>
    </row>
    <row r="40" spans="1:8" x14ac:dyDescent="0.35">
      <c r="A40" s="6" t="s">
        <v>63</v>
      </c>
      <c r="B40" s="6" t="s">
        <v>34</v>
      </c>
      <c r="C40" s="4" t="s">
        <v>86</v>
      </c>
      <c r="D40" s="25">
        <v>0.2</v>
      </c>
      <c r="E40" s="20">
        <v>6.5000000000000002E-2</v>
      </c>
      <c r="F40" s="8">
        <f t="shared" ref="F40:F71" si="3">D40+(D40*E40)</f>
        <v>0.21300000000000002</v>
      </c>
      <c r="G40" s="4"/>
      <c r="H40" s="8">
        <f t="shared" si="1"/>
        <v>0.21300000000000002</v>
      </c>
    </row>
    <row r="41" spans="1:8" x14ac:dyDescent="0.35">
      <c r="A41" s="47">
        <v>150101</v>
      </c>
      <c r="B41" s="38" t="s">
        <v>80</v>
      </c>
      <c r="C41" s="4" t="s">
        <v>86</v>
      </c>
      <c r="D41" s="25">
        <v>0</v>
      </c>
      <c r="E41" s="20">
        <v>6.5000000000000002E-2</v>
      </c>
      <c r="F41" s="50">
        <f t="shared" si="3"/>
        <v>0</v>
      </c>
      <c r="G41" s="51"/>
      <c r="H41" s="50">
        <f>ROUNDUP(F41+G41,2)</f>
        <v>0</v>
      </c>
    </row>
    <row r="42" spans="1:8" x14ac:dyDescent="0.35">
      <c r="A42" s="30">
        <v>150102</v>
      </c>
      <c r="B42" s="32" t="s">
        <v>36</v>
      </c>
      <c r="C42" s="4" t="s">
        <v>86</v>
      </c>
      <c r="D42" s="25">
        <v>0</v>
      </c>
      <c r="E42" s="20">
        <v>6.5000000000000002E-2</v>
      </c>
      <c r="F42" s="31">
        <f t="shared" si="3"/>
        <v>0</v>
      </c>
      <c r="G42" s="35">
        <v>0.02</v>
      </c>
      <c r="H42" s="31">
        <f t="shared" si="1"/>
        <v>0.02</v>
      </c>
    </row>
    <row r="43" spans="1:8" x14ac:dyDescent="0.35">
      <c r="A43" s="7">
        <v>150103</v>
      </c>
      <c r="B43" s="6" t="s">
        <v>0</v>
      </c>
      <c r="C43" s="4" t="s">
        <v>86</v>
      </c>
      <c r="D43" s="25">
        <v>0</v>
      </c>
      <c r="E43" s="20">
        <v>6.5000000000000002E-2</v>
      </c>
      <c r="F43" s="8">
        <f t="shared" si="3"/>
        <v>0</v>
      </c>
      <c r="G43" s="4"/>
      <c r="H43" s="8">
        <f t="shared" si="1"/>
        <v>0</v>
      </c>
    </row>
    <row r="44" spans="1:8" x14ac:dyDescent="0.35">
      <c r="A44" s="5">
        <v>150104</v>
      </c>
      <c r="B44" s="4" t="s">
        <v>3</v>
      </c>
      <c r="C44" s="4" t="s">
        <v>86</v>
      </c>
      <c r="D44" s="25">
        <f>[1]Raamleping!D61</f>
        <v>0</v>
      </c>
      <c r="E44" s="20">
        <v>6.5000000000000002E-2</v>
      </c>
      <c r="F44" s="8">
        <f t="shared" si="3"/>
        <v>0</v>
      </c>
      <c r="G44" s="4"/>
      <c r="H44" s="8">
        <f t="shared" si="1"/>
        <v>0</v>
      </c>
    </row>
    <row r="45" spans="1:8" x14ac:dyDescent="0.35">
      <c r="A45" s="29">
        <v>150106</v>
      </c>
      <c r="B45" s="28" t="s">
        <v>2</v>
      </c>
      <c r="C45" s="4" t="s">
        <v>86</v>
      </c>
      <c r="D45" s="25">
        <v>0.1</v>
      </c>
      <c r="E45" s="20">
        <v>6.5000000000000002E-2</v>
      </c>
      <c r="F45" s="31">
        <f t="shared" si="3"/>
        <v>0.10650000000000001</v>
      </c>
      <c r="G45" s="35">
        <v>0.02</v>
      </c>
      <c r="H45" s="31">
        <f t="shared" si="1"/>
        <v>0.1265</v>
      </c>
    </row>
    <row r="46" spans="1:8" ht="29" x14ac:dyDescent="0.35">
      <c r="A46" s="4" t="s">
        <v>48</v>
      </c>
      <c r="B46" s="4" t="s">
        <v>21</v>
      </c>
      <c r="C46" s="4" t="s">
        <v>86</v>
      </c>
      <c r="D46" s="25">
        <v>0.3</v>
      </c>
      <c r="E46" s="20">
        <v>6.5000000000000002E-2</v>
      </c>
      <c r="F46" s="8">
        <f t="shared" si="3"/>
        <v>0.31950000000000001</v>
      </c>
      <c r="G46" s="4"/>
      <c r="H46" s="8">
        <f t="shared" si="1"/>
        <v>0.31950000000000001</v>
      </c>
    </row>
    <row r="47" spans="1:8" x14ac:dyDescent="0.35">
      <c r="A47" s="4" t="s">
        <v>49</v>
      </c>
      <c r="B47" s="4" t="s">
        <v>22</v>
      </c>
      <c r="C47" s="4" t="s">
        <v>86</v>
      </c>
      <c r="D47" s="25">
        <v>0.3</v>
      </c>
      <c r="E47" s="20">
        <v>6.5000000000000002E-2</v>
      </c>
      <c r="F47" s="8">
        <f t="shared" si="3"/>
        <v>0.31950000000000001</v>
      </c>
      <c r="G47" s="4"/>
      <c r="H47" s="8">
        <f t="shared" si="1"/>
        <v>0.31950000000000001</v>
      </c>
    </row>
    <row r="48" spans="1:8" ht="43.5" x14ac:dyDescent="0.35">
      <c r="A48" s="4" t="s">
        <v>50</v>
      </c>
      <c r="B48" s="4" t="s">
        <v>23</v>
      </c>
      <c r="C48" s="4" t="s">
        <v>86</v>
      </c>
      <c r="D48" s="25">
        <f>[1]Raamleping!D65</f>
        <v>0.6</v>
      </c>
      <c r="E48" s="20">
        <v>6.5000000000000002E-2</v>
      </c>
      <c r="F48" s="8">
        <f t="shared" si="3"/>
        <v>0.63900000000000001</v>
      </c>
      <c r="G48" s="4"/>
      <c r="H48" s="8">
        <f t="shared" si="1"/>
        <v>0.63900000000000001</v>
      </c>
    </row>
    <row r="49" spans="1:8" x14ac:dyDescent="0.35">
      <c r="A49" s="29">
        <v>150203</v>
      </c>
      <c r="B49" s="33" t="s">
        <v>65</v>
      </c>
      <c r="C49" s="4" t="s">
        <v>86</v>
      </c>
      <c r="D49" s="25">
        <v>0.12</v>
      </c>
      <c r="E49" s="20">
        <v>6.5000000000000002E-2</v>
      </c>
      <c r="F49" s="31">
        <f t="shared" si="3"/>
        <v>0.1278</v>
      </c>
      <c r="G49" s="35">
        <v>0.06</v>
      </c>
      <c r="H49" s="31">
        <f t="shared" si="1"/>
        <v>0.18779999999999999</v>
      </c>
    </row>
    <row r="50" spans="1:8" x14ac:dyDescent="0.35">
      <c r="A50" s="5">
        <v>16010301</v>
      </c>
      <c r="B50" s="4" t="s">
        <v>4</v>
      </c>
      <c r="C50" s="4" t="s">
        <v>86</v>
      </c>
      <c r="D50" s="25">
        <v>0</v>
      </c>
      <c r="E50" s="20">
        <v>6.5000000000000002E-2</v>
      </c>
      <c r="F50" s="8">
        <f t="shared" si="3"/>
        <v>0</v>
      </c>
      <c r="G50" s="4"/>
      <c r="H50" s="8">
        <f t="shared" si="1"/>
        <v>0</v>
      </c>
    </row>
    <row r="51" spans="1:8" x14ac:dyDescent="0.35">
      <c r="A51" s="5">
        <v>16010303</v>
      </c>
      <c r="B51" s="4" t="s">
        <v>5</v>
      </c>
      <c r="C51" s="4" t="s">
        <v>86</v>
      </c>
      <c r="D51" s="25">
        <v>0</v>
      </c>
      <c r="E51" s="20">
        <v>6.5000000000000002E-2</v>
      </c>
      <c r="F51" s="8">
        <f t="shared" si="3"/>
        <v>0</v>
      </c>
      <c r="G51" s="4"/>
      <c r="H51" s="8">
        <f t="shared" si="1"/>
        <v>0</v>
      </c>
    </row>
    <row r="52" spans="1:8" x14ac:dyDescent="0.35">
      <c r="A52" s="4" t="s">
        <v>51</v>
      </c>
      <c r="B52" s="4" t="s">
        <v>24</v>
      </c>
      <c r="C52" s="4" t="s">
        <v>86</v>
      </c>
      <c r="D52" s="25">
        <v>0.25</v>
      </c>
      <c r="E52" s="20">
        <v>6.5000000000000002E-2</v>
      </c>
      <c r="F52" s="8">
        <f t="shared" si="3"/>
        <v>0.26624999999999999</v>
      </c>
      <c r="G52" s="4"/>
      <c r="H52" s="8">
        <f t="shared" si="1"/>
        <v>0.26624999999999999</v>
      </c>
    </row>
    <row r="53" spans="1:8" x14ac:dyDescent="0.35">
      <c r="A53" s="4" t="s">
        <v>52</v>
      </c>
      <c r="B53" s="4" t="s">
        <v>39</v>
      </c>
      <c r="C53" s="4" t="s">
        <v>86</v>
      </c>
      <c r="D53" s="25">
        <f>[1]Raamleping!D70</f>
        <v>0.4</v>
      </c>
      <c r="E53" s="20">
        <v>6.5000000000000002E-2</v>
      </c>
      <c r="F53" s="8">
        <f t="shared" si="3"/>
        <v>0.42600000000000005</v>
      </c>
      <c r="G53" s="4"/>
      <c r="H53" s="8">
        <f t="shared" si="1"/>
        <v>0.42600000000000005</v>
      </c>
    </row>
    <row r="54" spans="1:8" ht="29" x14ac:dyDescent="0.35">
      <c r="A54" s="4" t="s">
        <v>53</v>
      </c>
      <c r="B54" s="4" t="s">
        <v>25</v>
      </c>
      <c r="C54" s="4" t="s">
        <v>86</v>
      </c>
      <c r="D54" s="25">
        <v>0.5</v>
      </c>
      <c r="E54" s="20">
        <v>6.5000000000000002E-2</v>
      </c>
      <c r="F54" s="8">
        <f t="shared" si="3"/>
        <v>0.53249999999999997</v>
      </c>
      <c r="G54" s="4"/>
      <c r="H54" s="8">
        <f t="shared" si="1"/>
        <v>0.53249999999999997</v>
      </c>
    </row>
    <row r="55" spans="1:8" ht="29" x14ac:dyDescent="0.35">
      <c r="A55" s="4" t="s">
        <v>54</v>
      </c>
      <c r="B55" s="4" t="s">
        <v>26</v>
      </c>
      <c r="C55" s="4" t="s">
        <v>86</v>
      </c>
      <c r="D55" s="25">
        <v>0.5</v>
      </c>
      <c r="E55" s="20">
        <v>6.5000000000000002E-2</v>
      </c>
      <c r="F55" s="8">
        <f t="shared" si="3"/>
        <v>0.53249999999999997</v>
      </c>
      <c r="G55" s="4"/>
      <c r="H55" s="8">
        <f t="shared" si="1"/>
        <v>0.53249999999999997</v>
      </c>
    </row>
    <row r="56" spans="1:8" ht="29" x14ac:dyDescent="0.35">
      <c r="A56" s="29">
        <v>160304</v>
      </c>
      <c r="B56" s="28" t="s">
        <v>66</v>
      </c>
      <c r="C56" s="4" t="s">
        <v>86</v>
      </c>
      <c r="D56" s="25">
        <f>[1]Raamleping!D73</f>
        <v>0.11</v>
      </c>
      <c r="E56" s="20">
        <v>6.5000000000000002E-2</v>
      </c>
      <c r="F56" s="31">
        <f t="shared" si="3"/>
        <v>0.11715</v>
      </c>
      <c r="G56" s="35">
        <v>0.06</v>
      </c>
      <c r="H56" s="31">
        <f t="shared" si="1"/>
        <v>0.17715</v>
      </c>
    </row>
    <row r="57" spans="1:8" ht="29" x14ac:dyDescent="0.35">
      <c r="A57" s="4" t="s">
        <v>67</v>
      </c>
      <c r="B57" s="4" t="s">
        <v>68</v>
      </c>
      <c r="C57" s="4" t="s">
        <v>86</v>
      </c>
      <c r="D57" s="25">
        <v>3.5</v>
      </c>
      <c r="E57" s="20">
        <v>6.5000000000000002E-2</v>
      </c>
      <c r="F57" s="8">
        <f t="shared" si="3"/>
        <v>3.7275</v>
      </c>
      <c r="G57" s="4"/>
      <c r="H57" s="8">
        <f t="shared" si="1"/>
        <v>3.7275</v>
      </c>
    </row>
    <row r="58" spans="1:8" x14ac:dyDescent="0.35">
      <c r="A58" s="4" t="s">
        <v>55</v>
      </c>
      <c r="B58" s="4" t="s">
        <v>40</v>
      </c>
      <c r="C58" s="4" t="s">
        <v>86</v>
      </c>
      <c r="D58" s="25">
        <f>[1]Raamleping!D75</f>
        <v>0</v>
      </c>
      <c r="E58" s="20">
        <v>6.5000000000000002E-2</v>
      </c>
      <c r="F58" s="8">
        <f t="shared" si="3"/>
        <v>0</v>
      </c>
      <c r="G58" s="4"/>
      <c r="H58" s="8">
        <f t="shared" si="1"/>
        <v>0</v>
      </c>
    </row>
    <row r="59" spans="1:8" x14ac:dyDescent="0.35">
      <c r="A59" s="6" t="s">
        <v>64</v>
      </c>
      <c r="B59" s="6" t="s">
        <v>35</v>
      </c>
      <c r="C59" s="4" t="s">
        <v>86</v>
      </c>
      <c r="D59" s="25">
        <v>1</v>
      </c>
      <c r="E59" s="20">
        <v>6.5000000000000002E-2</v>
      </c>
      <c r="F59" s="8">
        <f t="shared" si="3"/>
        <v>1.0649999999999999</v>
      </c>
      <c r="G59" s="4"/>
      <c r="H59" s="8">
        <f t="shared" si="1"/>
        <v>1.0649999999999999</v>
      </c>
    </row>
    <row r="60" spans="1:8" ht="29" x14ac:dyDescent="0.35">
      <c r="A60" s="5">
        <v>170107</v>
      </c>
      <c r="B60" s="4" t="s">
        <v>37</v>
      </c>
      <c r="C60" s="4" t="s">
        <v>86</v>
      </c>
      <c r="D60" s="25">
        <v>0.03</v>
      </c>
      <c r="E60" s="20">
        <v>6.5000000000000002E-2</v>
      </c>
      <c r="F60" s="8">
        <f t="shared" si="3"/>
        <v>3.1949999999999999E-2</v>
      </c>
      <c r="G60" s="4"/>
      <c r="H60" s="8">
        <f t="shared" si="1"/>
        <v>3.1949999999999999E-2</v>
      </c>
    </row>
    <row r="61" spans="1:8" x14ac:dyDescent="0.35">
      <c r="A61" s="5">
        <v>170201</v>
      </c>
      <c r="B61" s="4" t="s">
        <v>1</v>
      </c>
      <c r="C61" s="4" t="s">
        <v>86</v>
      </c>
      <c r="D61" s="25">
        <v>0.04</v>
      </c>
      <c r="E61" s="20">
        <v>6.5000000000000002E-2</v>
      </c>
      <c r="F61" s="8">
        <f t="shared" si="3"/>
        <v>4.2599999999999999E-2</v>
      </c>
      <c r="G61" s="4"/>
      <c r="H61" s="8">
        <f t="shared" si="1"/>
        <v>4.2599999999999999E-2</v>
      </c>
    </row>
    <row r="62" spans="1:8" x14ac:dyDescent="0.35">
      <c r="A62" s="5">
        <v>170504</v>
      </c>
      <c r="B62" s="4" t="s">
        <v>6</v>
      </c>
      <c r="C62" s="4" t="s">
        <v>86</v>
      </c>
      <c r="D62" s="25">
        <v>0.03</v>
      </c>
      <c r="E62" s="20">
        <v>6.5000000000000002E-2</v>
      </c>
      <c r="F62" s="8">
        <f t="shared" si="3"/>
        <v>3.1949999999999999E-2</v>
      </c>
      <c r="G62" s="4"/>
      <c r="H62" s="8">
        <f t="shared" si="1"/>
        <v>3.1949999999999999E-2</v>
      </c>
    </row>
    <row r="63" spans="1:8" ht="29" x14ac:dyDescent="0.35">
      <c r="A63" s="29">
        <v>170904</v>
      </c>
      <c r="B63" s="28" t="s">
        <v>7</v>
      </c>
      <c r="C63" s="4" t="s">
        <v>86</v>
      </c>
      <c r="D63" s="25">
        <f>[1]Raamleping!D80</f>
        <v>0.11</v>
      </c>
      <c r="E63" s="20">
        <v>6.5000000000000002E-2</v>
      </c>
      <c r="F63" s="31">
        <f t="shared" si="3"/>
        <v>0.11715</v>
      </c>
      <c r="G63" s="35">
        <v>0.03</v>
      </c>
      <c r="H63" s="31">
        <f t="shared" si="1"/>
        <v>0.14715</v>
      </c>
    </row>
    <row r="64" spans="1:8" ht="29" x14ac:dyDescent="0.35">
      <c r="A64" s="4" t="s">
        <v>56</v>
      </c>
      <c r="B64" s="4" t="s">
        <v>27</v>
      </c>
      <c r="C64" s="4" t="s">
        <v>86</v>
      </c>
      <c r="D64" s="25">
        <v>1.9</v>
      </c>
      <c r="E64" s="20">
        <v>6.5000000000000002E-2</v>
      </c>
      <c r="F64" s="8">
        <f t="shared" si="3"/>
        <v>2.0234999999999999</v>
      </c>
      <c r="G64" s="4"/>
      <c r="H64" s="8">
        <f t="shared" si="1"/>
        <v>2.0234999999999999</v>
      </c>
    </row>
    <row r="65" spans="1:8" x14ac:dyDescent="0.35">
      <c r="A65" s="4" t="s">
        <v>57</v>
      </c>
      <c r="B65" s="4" t="s">
        <v>28</v>
      </c>
      <c r="C65" s="4" t="s">
        <v>86</v>
      </c>
      <c r="D65" s="25">
        <f>[1]Raamleping!D82</f>
        <v>1.5</v>
      </c>
      <c r="E65" s="20">
        <v>6.5000000000000002E-2</v>
      </c>
      <c r="F65" s="8">
        <f t="shared" si="3"/>
        <v>1.5974999999999999</v>
      </c>
      <c r="G65" s="4"/>
      <c r="H65" s="8">
        <f t="shared" si="1"/>
        <v>1.5974999999999999</v>
      </c>
    </row>
    <row r="66" spans="1:8" x14ac:dyDescent="0.35">
      <c r="A66" s="30">
        <v>190801</v>
      </c>
      <c r="B66" s="32" t="s">
        <v>38</v>
      </c>
      <c r="C66" s="4" t="s">
        <v>86</v>
      </c>
      <c r="D66" s="25">
        <v>7.0000000000000007E-2</v>
      </c>
      <c r="E66" s="20">
        <v>6.5000000000000002E-2</v>
      </c>
      <c r="F66" s="31">
        <f t="shared" si="3"/>
        <v>7.4550000000000005E-2</v>
      </c>
      <c r="G66" s="35">
        <v>0.06</v>
      </c>
      <c r="H66" s="31">
        <f t="shared" si="1"/>
        <v>0.13455</v>
      </c>
    </row>
    <row r="67" spans="1:8" x14ac:dyDescent="0.35">
      <c r="A67" s="30">
        <v>190805</v>
      </c>
      <c r="B67" s="32" t="s">
        <v>8</v>
      </c>
      <c r="C67" s="4" t="s">
        <v>86</v>
      </c>
      <c r="D67" s="25">
        <v>0.02</v>
      </c>
      <c r="E67" s="20">
        <v>6.5000000000000002E-2</v>
      </c>
      <c r="F67" s="31">
        <f t="shared" si="3"/>
        <v>2.1299999999999999E-2</v>
      </c>
      <c r="G67" s="35">
        <v>0.06</v>
      </c>
      <c r="H67" s="31">
        <f t="shared" si="1"/>
        <v>8.1299999999999997E-2</v>
      </c>
    </row>
    <row r="68" spans="1:8" x14ac:dyDescent="0.35">
      <c r="A68" s="52">
        <v>200101</v>
      </c>
      <c r="B68" s="48" t="s">
        <v>69</v>
      </c>
      <c r="C68" s="4" t="s">
        <v>86</v>
      </c>
      <c r="D68" s="25">
        <v>0</v>
      </c>
      <c r="E68" s="20">
        <v>6.5000000000000002E-2</v>
      </c>
      <c r="F68" s="50">
        <f t="shared" si="3"/>
        <v>0</v>
      </c>
      <c r="G68" s="51"/>
      <c r="H68" s="50">
        <f>ROUNDUP(F68+G68,2)</f>
        <v>0</v>
      </c>
    </row>
    <row r="69" spans="1:8" x14ac:dyDescent="0.35">
      <c r="A69" s="30">
        <v>200108</v>
      </c>
      <c r="B69" s="32" t="s">
        <v>9</v>
      </c>
      <c r="C69" s="4" t="s">
        <v>86</v>
      </c>
      <c r="D69" s="25">
        <f>[1]Raamleping!D86</f>
        <v>0.06</v>
      </c>
      <c r="E69" s="20">
        <v>6.5000000000000002E-2</v>
      </c>
      <c r="F69" s="31">
        <f t="shared" si="3"/>
        <v>6.3899999999999998E-2</v>
      </c>
      <c r="G69" s="35">
        <v>0.01</v>
      </c>
      <c r="H69" s="31">
        <f t="shared" si="1"/>
        <v>7.3899999999999993E-2</v>
      </c>
    </row>
    <row r="70" spans="1:8" x14ac:dyDescent="0.35">
      <c r="A70" s="30">
        <v>200110</v>
      </c>
      <c r="B70" s="32" t="s">
        <v>70</v>
      </c>
      <c r="C70" s="4" t="s">
        <v>86</v>
      </c>
      <c r="D70" s="25">
        <f>[1]Raamleping!D87</f>
        <v>0.11</v>
      </c>
      <c r="E70" s="20">
        <v>6.5000000000000002E-2</v>
      </c>
      <c r="F70" s="31">
        <f t="shared" si="3"/>
        <v>0.11715</v>
      </c>
      <c r="G70" s="35">
        <v>0.06</v>
      </c>
      <c r="H70" s="31">
        <f t="shared" si="1"/>
        <v>0.17715</v>
      </c>
    </row>
    <row r="71" spans="1:8" x14ac:dyDescent="0.35">
      <c r="A71" s="30">
        <v>200111</v>
      </c>
      <c r="B71" s="32" t="s">
        <v>71</v>
      </c>
      <c r="C71" s="4" t="s">
        <v>86</v>
      </c>
      <c r="D71" s="25">
        <f>[1]Raamleping!D88</f>
        <v>0.11</v>
      </c>
      <c r="E71" s="20">
        <v>6.5000000000000002E-2</v>
      </c>
      <c r="F71" s="31">
        <f t="shared" si="3"/>
        <v>0.11715</v>
      </c>
      <c r="G71" s="35">
        <v>0.06</v>
      </c>
      <c r="H71" s="31">
        <f t="shared" si="1"/>
        <v>0.17715</v>
      </c>
    </row>
    <row r="72" spans="1:8" x14ac:dyDescent="0.35">
      <c r="A72" s="4" t="s">
        <v>58</v>
      </c>
      <c r="B72" s="4" t="s">
        <v>29</v>
      </c>
      <c r="C72" s="4" t="s">
        <v>86</v>
      </c>
      <c r="D72" s="25">
        <f>[1]Raamleping!D89</f>
        <v>0</v>
      </c>
      <c r="E72" s="20">
        <v>6.5000000000000002E-2</v>
      </c>
      <c r="F72" s="8">
        <f t="shared" ref="F72:F94" si="4">D72+(D72*E72)</f>
        <v>0</v>
      </c>
      <c r="G72" s="4"/>
      <c r="H72" s="8">
        <f t="shared" si="1"/>
        <v>0</v>
      </c>
    </row>
    <row r="73" spans="1:8" ht="29" x14ac:dyDescent="0.35">
      <c r="A73" s="5" t="s">
        <v>41</v>
      </c>
      <c r="B73" s="4" t="s">
        <v>13</v>
      </c>
      <c r="C73" s="4" t="s">
        <v>86</v>
      </c>
      <c r="D73" s="25">
        <f>[1]Raamleping!D90</f>
        <v>0</v>
      </c>
      <c r="E73" s="20">
        <v>6.5000000000000002E-2</v>
      </c>
      <c r="F73" s="8">
        <f t="shared" si="4"/>
        <v>0</v>
      </c>
      <c r="G73" s="4"/>
      <c r="H73" s="8">
        <f t="shared" ref="H73:H94" si="5">F73+G73</f>
        <v>0</v>
      </c>
    </row>
    <row r="74" spans="1:8" x14ac:dyDescent="0.35">
      <c r="A74" s="7">
        <v>200125</v>
      </c>
      <c r="B74" s="6" t="s">
        <v>10</v>
      </c>
      <c r="C74" s="4" t="s">
        <v>86</v>
      </c>
      <c r="D74" s="25">
        <f>[1]Raamleping!D91</f>
        <v>0.1</v>
      </c>
      <c r="E74" s="20">
        <v>6.5000000000000002E-2</v>
      </c>
      <c r="F74" s="8">
        <f t="shared" si="4"/>
        <v>0.10650000000000001</v>
      </c>
      <c r="G74" s="4"/>
      <c r="H74" s="8">
        <f t="shared" si="5"/>
        <v>0.10650000000000001</v>
      </c>
    </row>
    <row r="75" spans="1:8" x14ac:dyDescent="0.35">
      <c r="A75" s="4" t="s">
        <v>72</v>
      </c>
      <c r="B75" s="4" t="s">
        <v>73</v>
      </c>
      <c r="C75" s="4" t="s">
        <v>86</v>
      </c>
      <c r="D75" s="25">
        <v>0.6</v>
      </c>
      <c r="E75" s="20">
        <v>6.5000000000000002E-2</v>
      </c>
      <c r="F75" s="8">
        <f t="shared" si="4"/>
        <v>0.63900000000000001</v>
      </c>
      <c r="G75" s="4"/>
      <c r="H75" s="8">
        <f t="shared" si="5"/>
        <v>0.63900000000000001</v>
      </c>
    </row>
    <row r="76" spans="1:8" ht="43.5" x14ac:dyDescent="0.35">
      <c r="A76" s="4" t="s">
        <v>59</v>
      </c>
      <c r="B76" s="4" t="s">
        <v>30</v>
      </c>
      <c r="C76" s="4" t="s">
        <v>86</v>
      </c>
      <c r="D76" s="25">
        <f>[1]Raamleping!D93</f>
        <v>0</v>
      </c>
      <c r="E76" s="20">
        <v>6.5000000000000002E-2</v>
      </c>
      <c r="F76" s="8">
        <f t="shared" si="4"/>
        <v>0</v>
      </c>
      <c r="G76" s="4"/>
      <c r="H76" s="8">
        <f t="shared" si="5"/>
        <v>0</v>
      </c>
    </row>
    <row r="77" spans="1:8" ht="43.5" x14ac:dyDescent="0.35">
      <c r="A77" s="5" t="s">
        <v>74</v>
      </c>
      <c r="B77" s="4" t="s">
        <v>75</v>
      </c>
      <c r="C77" s="4" t="s">
        <v>86</v>
      </c>
      <c r="D77" s="25">
        <f>[1]Raamleping!D94</f>
        <v>0</v>
      </c>
      <c r="E77" s="20">
        <v>6.5000000000000002E-2</v>
      </c>
      <c r="F77" s="8">
        <f t="shared" si="4"/>
        <v>0</v>
      </c>
      <c r="G77" s="4"/>
      <c r="H77" s="8">
        <f t="shared" si="5"/>
        <v>0</v>
      </c>
    </row>
    <row r="78" spans="1:8" ht="43.5" x14ac:dyDescent="0.35">
      <c r="A78" s="5" t="s">
        <v>42</v>
      </c>
      <c r="B78" s="4" t="s">
        <v>14</v>
      </c>
      <c r="C78" s="4" t="s">
        <v>86</v>
      </c>
      <c r="D78" s="25">
        <f>[1]Raamleping!D95</f>
        <v>0</v>
      </c>
      <c r="E78" s="20">
        <v>6.5000000000000002E-2</v>
      </c>
      <c r="F78" s="8">
        <f t="shared" si="4"/>
        <v>0</v>
      </c>
      <c r="G78" s="4"/>
      <c r="H78" s="8">
        <f t="shared" si="5"/>
        <v>0</v>
      </c>
    </row>
    <row r="79" spans="1:8" ht="58" x14ac:dyDescent="0.35">
      <c r="A79" s="5" t="s">
        <v>43</v>
      </c>
      <c r="B79" s="4" t="s">
        <v>15</v>
      </c>
      <c r="C79" s="4" t="s">
        <v>86</v>
      </c>
      <c r="D79" s="25">
        <f>[1]Raamleping!D96</f>
        <v>0</v>
      </c>
      <c r="E79" s="20">
        <v>6.5000000000000002E-2</v>
      </c>
      <c r="F79" s="8">
        <f t="shared" si="4"/>
        <v>0</v>
      </c>
      <c r="G79" s="4"/>
      <c r="H79" s="8">
        <f t="shared" si="5"/>
        <v>0</v>
      </c>
    </row>
    <row r="80" spans="1:8" ht="30" customHeight="1" x14ac:dyDescent="0.35">
      <c r="A80" s="5" t="s">
        <v>44</v>
      </c>
      <c r="B80" s="4" t="s">
        <v>16</v>
      </c>
      <c r="C80" s="4" t="s">
        <v>86</v>
      </c>
      <c r="D80" s="25">
        <f>[1]Raamleping!D97</f>
        <v>0</v>
      </c>
      <c r="E80" s="20">
        <v>6.5000000000000002E-2</v>
      </c>
      <c r="F80" s="8">
        <f t="shared" si="4"/>
        <v>0</v>
      </c>
      <c r="G80" s="4"/>
      <c r="H80" s="8">
        <f t="shared" si="5"/>
        <v>0</v>
      </c>
    </row>
    <row r="81" spans="1:8" ht="58" x14ac:dyDescent="0.35">
      <c r="A81" s="5" t="s">
        <v>45</v>
      </c>
      <c r="B81" s="4" t="s">
        <v>17</v>
      </c>
      <c r="C81" s="4" t="s">
        <v>86</v>
      </c>
      <c r="D81" s="25">
        <f>[1]Raamleping!D98</f>
        <v>0</v>
      </c>
      <c r="E81" s="20">
        <v>6.5000000000000002E-2</v>
      </c>
      <c r="F81" s="8">
        <f t="shared" si="4"/>
        <v>0</v>
      </c>
      <c r="G81" s="4"/>
      <c r="H81" s="8">
        <f t="shared" si="5"/>
        <v>0</v>
      </c>
    </row>
    <row r="82" spans="1:8" ht="30" customHeight="1" x14ac:dyDescent="0.35">
      <c r="A82" s="5">
        <v>20013611</v>
      </c>
      <c r="B82" s="4" t="s">
        <v>18</v>
      </c>
      <c r="C82" s="4" t="s">
        <v>86</v>
      </c>
      <c r="D82" s="25">
        <f>[1]Raamleping!D99</f>
        <v>0</v>
      </c>
      <c r="E82" s="20">
        <v>6.5000000000000002E-2</v>
      </c>
      <c r="F82" s="8">
        <f t="shared" si="4"/>
        <v>0</v>
      </c>
      <c r="G82" s="4"/>
      <c r="H82" s="8">
        <f t="shared" si="5"/>
        <v>0</v>
      </c>
    </row>
    <row r="83" spans="1:8" ht="43.5" x14ac:dyDescent="0.35">
      <c r="A83" s="5">
        <v>20013612</v>
      </c>
      <c r="B83" s="4" t="s">
        <v>132</v>
      </c>
      <c r="C83" s="4" t="s">
        <v>86</v>
      </c>
      <c r="D83" s="25">
        <f>[1]Raamleping!D100</f>
        <v>0</v>
      </c>
      <c r="E83" s="20">
        <v>6.5000000000000002E-2</v>
      </c>
      <c r="F83" s="8">
        <f t="shared" si="4"/>
        <v>0</v>
      </c>
      <c r="G83" s="4"/>
      <c r="H83" s="8">
        <f t="shared" si="5"/>
        <v>0</v>
      </c>
    </row>
    <row r="84" spans="1:8" ht="43.5" x14ac:dyDescent="0.35">
      <c r="A84" s="5">
        <v>20013614</v>
      </c>
      <c r="B84" s="4" t="s">
        <v>131</v>
      </c>
      <c r="C84" s="4" t="s">
        <v>86</v>
      </c>
      <c r="D84" s="25">
        <f>[1]Raamleping!D101</f>
        <v>0</v>
      </c>
      <c r="E84" s="20">
        <v>6.5000000000000002E-2</v>
      </c>
      <c r="F84" s="8">
        <f t="shared" si="4"/>
        <v>0</v>
      </c>
      <c r="G84" s="4"/>
      <c r="H84" s="8">
        <f t="shared" si="5"/>
        <v>0</v>
      </c>
    </row>
    <row r="85" spans="1:8" ht="58" x14ac:dyDescent="0.35">
      <c r="A85" s="5">
        <v>20013615</v>
      </c>
      <c r="B85" s="4" t="s">
        <v>125</v>
      </c>
      <c r="C85" s="4" t="s">
        <v>86</v>
      </c>
      <c r="D85" s="25">
        <f>[1]Raamleping!D102</f>
        <v>0</v>
      </c>
      <c r="E85" s="20">
        <v>6.5000000000000002E-2</v>
      </c>
      <c r="F85" s="8">
        <f t="shared" si="4"/>
        <v>0</v>
      </c>
      <c r="G85" s="4"/>
      <c r="H85" s="8">
        <f t="shared" si="5"/>
        <v>0</v>
      </c>
    </row>
    <row r="86" spans="1:8" ht="58" x14ac:dyDescent="0.35">
      <c r="A86" s="5">
        <v>20013616</v>
      </c>
      <c r="B86" s="4" t="s">
        <v>81</v>
      </c>
      <c r="C86" s="4" t="s">
        <v>86</v>
      </c>
      <c r="D86" s="25">
        <f>[1]Raamleping!D103</f>
        <v>0</v>
      </c>
      <c r="E86" s="20">
        <v>6.5000000000000002E-2</v>
      </c>
      <c r="F86" s="8">
        <f t="shared" si="4"/>
        <v>0</v>
      </c>
      <c r="G86" s="4"/>
      <c r="H86" s="8">
        <f t="shared" si="5"/>
        <v>0</v>
      </c>
    </row>
    <row r="87" spans="1:8" x14ac:dyDescent="0.35">
      <c r="A87" s="30">
        <v>200139</v>
      </c>
      <c r="B87" s="32" t="s">
        <v>11</v>
      </c>
      <c r="C87" s="4" t="s">
        <v>86</v>
      </c>
      <c r="D87" s="25">
        <f>[1]Raamleping!D104</f>
        <v>7.0000000000000007E-2</v>
      </c>
      <c r="E87" s="20">
        <v>6.5000000000000002E-2</v>
      </c>
      <c r="F87" s="31">
        <f t="shared" si="4"/>
        <v>7.4550000000000005E-2</v>
      </c>
      <c r="G87" s="35">
        <v>0.03</v>
      </c>
      <c r="H87" s="31">
        <f t="shared" si="5"/>
        <v>0.10455</v>
      </c>
    </row>
    <row r="88" spans="1:8" x14ac:dyDescent="0.35">
      <c r="A88" s="7" t="s">
        <v>76</v>
      </c>
      <c r="B88" s="6" t="s">
        <v>28</v>
      </c>
      <c r="C88" s="4" t="s">
        <v>86</v>
      </c>
      <c r="D88" s="25">
        <f>[1]Raamleping!D105</f>
        <v>1.5</v>
      </c>
      <c r="E88" s="20">
        <v>6.5000000000000002E-2</v>
      </c>
      <c r="F88" s="8">
        <f t="shared" si="4"/>
        <v>1.5974999999999999</v>
      </c>
      <c r="G88" s="4"/>
      <c r="H88" s="8">
        <f t="shared" si="5"/>
        <v>1.5974999999999999</v>
      </c>
    </row>
    <row r="89" spans="1:8" x14ac:dyDescent="0.35">
      <c r="A89" s="30">
        <v>200199</v>
      </c>
      <c r="B89" s="32" t="s">
        <v>82</v>
      </c>
      <c r="C89" s="4" t="s">
        <v>86</v>
      </c>
      <c r="D89" s="25">
        <f>[1]Raamleping!D106</f>
        <v>0.25</v>
      </c>
      <c r="E89" s="20">
        <v>6.5000000000000002E-2</v>
      </c>
      <c r="F89" s="31">
        <f t="shared" si="4"/>
        <v>0.26624999999999999</v>
      </c>
      <c r="G89" s="35">
        <v>0.06</v>
      </c>
      <c r="H89" s="31">
        <f t="shared" si="5"/>
        <v>0.32624999999999998</v>
      </c>
    </row>
    <row r="90" spans="1:8" x14ac:dyDescent="0.35">
      <c r="A90" s="30">
        <v>200201</v>
      </c>
      <c r="B90" s="32" t="s">
        <v>83</v>
      </c>
      <c r="C90" s="4" t="s">
        <v>86</v>
      </c>
      <c r="D90" s="25">
        <v>7.0000000000000007E-2</v>
      </c>
      <c r="E90" s="20">
        <v>6.5000000000000002E-2</v>
      </c>
      <c r="F90" s="31">
        <f t="shared" si="4"/>
        <v>7.4550000000000005E-2</v>
      </c>
      <c r="G90" s="35">
        <v>0.01</v>
      </c>
      <c r="H90" s="31">
        <f t="shared" si="5"/>
        <v>8.455E-2</v>
      </c>
    </row>
    <row r="91" spans="1:8" x14ac:dyDescent="0.35">
      <c r="A91" s="29">
        <v>200301</v>
      </c>
      <c r="B91" s="28" t="s">
        <v>84</v>
      </c>
      <c r="C91" s="4" t="s">
        <v>86</v>
      </c>
      <c r="D91" s="25">
        <v>0.09</v>
      </c>
      <c r="E91" s="20">
        <v>6.5000000000000002E-2</v>
      </c>
      <c r="F91" s="31">
        <f t="shared" si="4"/>
        <v>9.5849999999999991E-2</v>
      </c>
      <c r="G91" s="35">
        <v>0.06</v>
      </c>
      <c r="H91" s="31">
        <f t="shared" si="5"/>
        <v>0.15584999999999999</v>
      </c>
    </row>
    <row r="92" spans="1:8" x14ac:dyDescent="0.35">
      <c r="A92" s="29">
        <v>200307</v>
      </c>
      <c r="B92" s="28" t="s">
        <v>12</v>
      </c>
      <c r="C92" s="4" t="s">
        <v>86</v>
      </c>
      <c r="D92" s="25">
        <v>0.11</v>
      </c>
      <c r="E92" s="20">
        <v>6.5000000000000002E-2</v>
      </c>
      <c r="F92" s="31">
        <f t="shared" si="4"/>
        <v>0.11715</v>
      </c>
      <c r="G92" s="35">
        <v>0.03</v>
      </c>
      <c r="H92" s="31">
        <f t="shared" si="5"/>
        <v>0.14715</v>
      </c>
    </row>
    <row r="93" spans="1:8" x14ac:dyDescent="0.35">
      <c r="A93" s="29">
        <v>200398</v>
      </c>
      <c r="B93" s="28" t="s">
        <v>77</v>
      </c>
      <c r="C93" s="4" t="s">
        <v>86</v>
      </c>
      <c r="D93" s="25">
        <v>0.09</v>
      </c>
      <c r="E93" s="20">
        <v>6.5000000000000002E-2</v>
      </c>
      <c r="F93" s="31">
        <f t="shared" si="4"/>
        <v>9.5849999999999991E-2</v>
      </c>
      <c r="G93" s="35">
        <v>0.06</v>
      </c>
      <c r="H93" s="31">
        <f t="shared" si="5"/>
        <v>0.15584999999999999</v>
      </c>
    </row>
    <row r="94" spans="1:8" x14ac:dyDescent="0.35">
      <c r="A94" s="5">
        <v>900004</v>
      </c>
      <c r="B94" s="4" t="s">
        <v>78</v>
      </c>
      <c r="C94" s="4" t="s">
        <v>86</v>
      </c>
      <c r="D94" s="25">
        <f>[1]Raamleping!D111</f>
        <v>0.03</v>
      </c>
      <c r="E94" s="20">
        <v>6.5000000000000002E-2</v>
      </c>
      <c r="F94" s="8">
        <f t="shared" si="4"/>
        <v>3.1949999999999999E-2</v>
      </c>
      <c r="G94" s="4"/>
      <c r="H94" s="8">
        <f t="shared" si="5"/>
        <v>3.1949999999999999E-2</v>
      </c>
    </row>
    <row r="95" spans="1:8" x14ac:dyDescent="0.35">
      <c r="A95" s="14"/>
      <c r="B95" s="16" t="s">
        <v>133</v>
      </c>
      <c r="C95" s="17"/>
      <c r="D95" s="15">
        <f>SUM(D8:D94)</f>
        <v>861.60924999999986</v>
      </c>
      <c r="E95" s="15"/>
      <c r="F95" s="15">
        <f>SUM(F8:F94)</f>
        <v>917.61385125000061</v>
      </c>
      <c r="G95" s="15"/>
      <c r="H95" s="15">
        <f t="shared" ref="H95" si="6">SUM(H8:H94)</f>
        <v>930.01749204375028</v>
      </c>
    </row>
    <row r="96" spans="1:8" x14ac:dyDescent="0.35">
      <c r="A96" s="42" t="s">
        <v>129</v>
      </c>
      <c r="B96" s="43"/>
      <c r="C96" s="43"/>
      <c r="D96" s="43"/>
      <c r="E96" s="43"/>
      <c r="F96" s="43"/>
    </row>
    <row r="97" spans="1:6" x14ac:dyDescent="0.35">
      <c r="A97" s="41"/>
      <c r="B97" s="41"/>
      <c r="C97" s="41"/>
      <c r="D97" s="41"/>
      <c r="E97" s="41"/>
      <c r="F97" s="41"/>
    </row>
    <row r="98" spans="1:6" x14ac:dyDescent="0.35">
      <c r="A98" t="s">
        <v>168</v>
      </c>
      <c r="D98" s="1"/>
      <c r="E98" s="1"/>
    </row>
    <row r="99" spans="1:6" x14ac:dyDescent="0.35">
      <c r="A99" s="41" t="s">
        <v>128</v>
      </c>
      <c r="B99" s="41"/>
      <c r="C99" s="41"/>
      <c r="D99" s="41"/>
      <c r="E99" s="41"/>
      <c r="F99" s="41"/>
    </row>
    <row r="100" spans="1:6" x14ac:dyDescent="0.35">
      <c r="A100" s="41"/>
      <c r="B100" s="41"/>
      <c r="C100" s="41"/>
      <c r="D100" s="41"/>
      <c r="E100" s="41"/>
      <c r="F100" s="41"/>
    </row>
    <row r="101" spans="1:6" x14ac:dyDescent="0.35">
      <c r="A101" t="s">
        <v>134</v>
      </c>
      <c r="B101"/>
      <c r="C101"/>
      <c r="D101" s="12"/>
      <c r="E101" s="12"/>
    </row>
    <row r="102" spans="1:6" x14ac:dyDescent="0.35">
      <c r="A102" t="s">
        <v>118</v>
      </c>
    </row>
    <row r="103" spans="1:6" x14ac:dyDescent="0.35">
      <c r="A103" s="18" t="s">
        <v>126</v>
      </c>
    </row>
    <row r="104" spans="1:6" x14ac:dyDescent="0.35">
      <c r="A104" s="18" t="s">
        <v>135</v>
      </c>
    </row>
  </sheetData>
  <autoFilter ref="A7:H104" xr:uid="{D67479A9-B5B4-4B67-999D-0A6F6AE35150}"/>
  <mergeCells count="2">
    <mergeCell ref="A96:F97"/>
    <mergeCell ref="A99:F100"/>
  </mergeCells>
  <pageMargins left="0.51181102362204722" right="0.51181102362204722" top="0.55118110236220474" bottom="0.55118110236220474" header="0.31496062992125984" footer="0.31496062992125984"/>
  <pageSetup paperSize="9" orientation="landscape" r:id="rId1"/>
  <headerFooter>
    <oddFooter>&amp;C&amp;9&amp;P/&amp;N</oddFooter>
  </headerFooter>
  <ignoredErrors>
    <ignoredError sqref="H41 H68" formula="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53C65A-CE7B-460A-9FA1-4F3D3369EA3C}">
  <dimension ref="A3:H104"/>
  <sheetViews>
    <sheetView view="pageLayout" zoomScaleNormal="100" workbookViewId="0">
      <selection activeCell="B49" sqref="B49:B93"/>
    </sheetView>
  </sheetViews>
  <sheetFormatPr defaultColWidth="9.1796875" defaultRowHeight="14.5" x14ac:dyDescent="0.35"/>
  <cols>
    <col min="1" max="1" width="15.453125" style="1" customWidth="1"/>
    <col min="2" max="2" width="55.1796875" style="1" customWidth="1"/>
    <col min="3" max="3" width="6.1796875" style="1" customWidth="1"/>
    <col min="4" max="5" width="10.54296875" style="10" customWidth="1"/>
    <col min="6" max="6" width="10.453125" style="1" customWidth="1"/>
    <col min="7" max="7" width="16" style="1" customWidth="1"/>
    <col min="8" max="8" width="11.453125" style="1" customWidth="1"/>
    <col min="9" max="16384" width="9.1796875" style="1"/>
  </cols>
  <sheetData>
    <row r="3" spans="1:8" x14ac:dyDescent="0.35">
      <c r="A3" s="3" t="s">
        <v>171</v>
      </c>
    </row>
    <row r="5" spans="1:8" x14ac:dyDescent="0.35">
      <c r="A5" s="1" t="s">
        <v>87</v>
      </c>
      <c r="B5" s="11" t="s">
        <v>139</v>
      </c>
    </row>
    <row r="6" spans="1:8" x14ac:dyDescent="0.35">
      <c r="A6" s="2" t="s">
        <v>88</v>
      </c>
      <c r="B6" s="11">
        <v>10306958</v>
      </c>
    </row>
    <row r="7" spans="1:8" ht="108" customHeight="1" x14ac:dyDescent="0.35">
      <c r="A7" s="9" t="s">
        <v>108</v>
      </c>
      <c r="B7" s="9" t="s">
        <v>104</v>
      </c>
      <c r="C7" s="9" t="s">
        <v>85</v>
      </c>
      <c r="D7" s="8" t="s">
        <v>130</v>
      </c>
      <c r="E7" s="27" t="s">
        <v>140</v>
      </c>
      <c r="F7" s="9" t="s">
        <v>141</v>
      </c>
      <c r="G7" s="9" t="s">
        <v>187</v>
      </c>
      <c r="H7" s="9" t="s">
        <v>186</v>
      </c>
    </row>
    <row r="8" spans="1:8" x14ac:dyDescent="0.35">
      <c r="A8" s="28" t="s">
        <v>105</v>
      </c>
      <c r="B8" s="28" t="s">
        <v>159</v>
      </c>
      <c r="C8" s="4" t="s">
        <v>113</v>
      </c>
      <c r="D8" s="19">
        <f>[1]Raamleping!D23</f>
        <v>241.358</v>
      </c>
      <c r="E8" s="26">
        <v>6.5000000000000002E-2</v>
      </c>
      <c r="F8" s="31">
        <f t="shared" ref="F8:F39" si="0">D8+(D8*E8)</f>
        <v>257.04626999999999</v>
      </c>
      <c r="G8" s="34">
        <v>3.5000000000000003E-2</v>
      </c>
      <c r="H8" s="31">
        <f>F8+(F8*G8)</f>
        <v>266.04288945000002</v>
      </c>
    </row>
    <row r="9" spans="1:8" ht="29" x14ac:dyDescent="0.35">
      <c r="A9" s="4" t="s">
        <v>109</v>
      </c>
      <c r="B9" s="4" t="s">
        <v>103</v>
      </c>
      <c r="C9" s="4" t="s">
        <v>114</v>
      </c>
      <c r="D9" s="19">
        <v>20</v>
      </c>
      <c r="E9" s="26">
        <v>6.5000000000000002E-2</v>
      </c>
      <c r="F9" s="8">
        <f t="shared" si="0"/>
        <v>21.3</v>
      </c>
      <c r="G9" s="4"/>
      <c r="H9" s="8">
        <f t="shared" ref="H9:H72" si="1">F9+G9</f>
        <v>21.3</v>
      </c>
    </row>
    <row r="10" spans="1:8" x14ac:dyDescent="0.35">
      <c r="A10" s="28" t="s">
        <v>109</v>
      </c>
      <c r="B10" s="28" t="s">
        <v>127</v>
      </c>
      <c r="C10" s="4" t="s">
        <v>114</v>
      </c>
      <c r="D10" s="19">
        <v>30</v>
      </c>
      <c r="E10" s="26">
        <v>6.5000000000000002E-2</v>
      </c>
      <c r="F10" s="31">
        <f t="shared" si="0"/>
        <v>31.95</v>
      </c>
      <c r="G10" s="34">
        <v>3.5000000000000003E-2</v>
      </c>
      <c r="H10" s="31">
        <f>F10+(F10*G10)</f>
        <v>33.068249999999999</v>
      </c>
    </row>
    <row r="11" spans="1:8" ht="29" x14ac:dyDescent="0.35">
      <c r="A11" s="28" t="s">
        <v>110</v>
      </c>
      <c r="B11" s="28" t="s">
        <v>111</v>
      </c>
      <c r="C11" s="4" t="s">
        <v>115</v>
      </c>
      <c r="D11" s="19">
        <v>40</v>
      </c>
      <c r="E11" s="26">
        <v>6.5000000000000002E-2</v>
      </c>
      <c r="F11" s="31">
        <f t="shared" si="0"/>
        <v>42.6</v>
      </c>
      <c r="G11" s="34">
        <v>3.5000000000000003E-2</v>
      </c>
      <c r="H11" s="31">
        <f t="shared" ref="H11:H12" si="2">F11+(F11*G11)</f>
        <v>44.091000000000001</v>
      </c>
    </row>
    <row r="12" spans="1:8" ht="29" x14ac:dyDescent="0.35">
      <c r="A12" s="28" t="s">
        <v>110</v>
      </c>
      <c r="B12" s="28" t="s">
        <v>112</v>
      </c>
      <c r="C12" s="4" t="s">
        <v>115</v>
      </c>
      <c r="D12" s="19">
        <v>50</v>
      </c>
      <c r="E12" s="26">
        <v>6.5000000000000002E-2</v>
      </c>
      <c r="F12" s="31">
        <f t="shared" si="0"/>
        <v>53.25</v>
      </c>
      <c r="G12" s="34">
        <v>3.5000000000000003E-2</v>
      </c>
      <c r="H12" s="31">
        <f t="shared" si="2"/>
        <v>55.113750000000003</v>
      </c>
    </row>
    <row r="13" spans="1:8" ht="29" x14ac:dyDescent="0.35">
      <c r="A13" s="4" t="s">
        <v>107</v>
      </c>
      <c r="B13" s="4" t="s">
        <v>89</v>
      </c>
      <c r="C13" s="4" t="s">
        <v>116</v>
      </c>
      <c r="D13" s="19">
        <v>0.45</v>
      </c>
      <c r="E13" s="26">
        <v>6.5000000000000002E-2</v>
      </c>
      <c r="F13" s="8">
        <f t="shared" si="0"/>
        <v>0.47925000000000001</v>
      </c>
      <c r="G13" s="4"/>
      <c r="H13" s="8">
        <f t="shared" si="1"/>
        <v>0.47925000000000001</v>
      </c>
    </row>
    <row r="14" spans="1:8" x14ac:dyDescent="0.35">
      <c r="A14" s="4" t="s">
        <v>107</v>
      </c>
      <c r="B14" s="6" t="s">
        <v>119</v>
      </c>
      <c r="C14" s="4" t="s">
        <v>116</v>
      </c>
      <c r="D14" s="19">
        <v>0.5</v>
      </c>
      <c r="E14" s="26">
        <v>6.5000000000000002E-2</v>
      </c>
      <c r="F14" s="8">
        <f t="shared" si="0"/>
        <v>0.53249999999999997</v>
      </c>
      <c r="G14" s="4"/>
      <c r="H14" s="8">
        <f t="shared" si="1"/>
        <v>0.53249999999999997</v>
      </c>
    </row>
    <row r="15" spans="1:8" x14ac:dyDescent="0.35">
      <c r="A15" s="4" t="s">
        <v>107</v>
      </c>
      <c r="B15" s="6" t="s">
        <v>94</v>
      </c>
      <c r="C15" s="4" t="s">
        <v>116</v>
      </c>
      <c r="D15" s="19">
        <v>0.5</v>
      </c>
      <c r="E15" s="26">
        <v>6.5000000000000002E-2</v>
      </c>
      <c r="F15" s="8">
        <f t="shared" si="0"/>
        <v>0.53249999999999997</v>
      </c>
      <c r="G15" s="4"/>
      <c r="H15" s="8">
        <f t="shared" si="1"/>
        <v>0.53249999999999997</v>
      </c>
    </row>
    <row r="16" spans="1:8" x14ac:dyDescent="0.35">
      <c r="A16" s="4" t="s">
        <v>107</v>
      </c>
      <c r="B16" s="4" t="s">
        <v>123</v>
      </c>
      <c r="C16" s="4" t="s">
        <v>116</v>
      </c>
      <c r="D16" s="19">
        <v>0.5</v>
      </c>
      <c r="E16" s="26">
        <v>6.5000000000000002E-2</v>
      </c>
      <c r="F16" s="8">
        <f t="shared" si="0"/>
        <v>0.53249999999999997</v>
      </c>
      <c r="G16" s="4"/>
      <c r="H16" s="8">
        <f t="shared" si="1"/>
        <v>0.53249999999999997</v>
      </c>
    </row>
    <row r="17" spans="1:8" ht="29" x14ac:dyDescent="0.35">
      <c r="A17" s="4" t="s">
        <v>107</v>
      </c>
      <c r="B17" s="4" t="s">
        <v>124</v>
      </c>
      <c r="C17" s="4" t="s">
        <v>116</v>
      </c>
      <c r="D17" s="19">
        <v>1.95</v>
      </c>
      <c r="E17" s="26">
        <v>6.5000000000000002E-2</v>
      </c>
      <c r="F17" s="8">
        <f t="shared" si="0"/>
        <v>2.0767500000000001</v>
      </c>
      <c r="G17" s="4"/>
      <c r="H17" s="8">
        <f t="shared" si="1"/>
        <v>2.0767500000000001</v>
      </c>
    </row>
    <row r="18" spans="1:8" x14ac:dyDescent="0.35">
      <c r="A18" s="4" t="s">
        <v>107</v>
      </c>
      <c r="B18" s="4" t="s">
        <v>120</v>
      </c>
      <c r="C18" s="4" t="s">
        <v>116</v>
      </c>
      <c r="D18" s="19">
        <v>1.95</v>
      </c>
      <c r="E18" s="26">
        <v>6.5000000000000002E-2</v>
      </c>
      <c r="F18" s="8">
        <f t="shared" si="0"/>
        <v>2.0767500000000001</v>
      </c>
      <c r="G18" s="4"/>
      <c r="H18" s="8">
        <f t="shared" si="1"/>
        <v>2.0767500000000001</v>
      </c>
    </row>
    <row r="19" spans="1:8" ht="29" x14ac:dyDescent="0.35">
      <c r="A19" s="4" t="s">
        <v>107</v>
      </c>
      <c r="B19" s="4" t="s">
        <v>93</v>
      </c>
      <c r="C19" s="4" t="s">
        <v>116</v>
      </c>
      <c r="D19" s="19">
        <v>5</v>
      </c>
      <c r="E19" s="26">
        <v>6.5000000000000002E-2</v>
      </c>
      <c r="F19" s="8">
        <f t="shared" si="0"/>
        <v>5.3250000000000002</v>
      </c>
      <c r="G19" s="4"/>
      <c r="H19" s="8">
        <f t="shared" si="1"/>
        <v>5.3250000000000002</v>
      </c>
    </row>
    <row r="20" spans="1:8" x14ac:dyDescent="0.35">
      <c r="A20" s="4" t="s">
        <v>107</v>
      </c>
      <c r="B20" s="4" t="s">
        <v>90</v>
      </c>
      <c r="C20" s="4" t="s">
        <v>116</v>
      </c>
      <c r="D20" s="19">
        <f>[1]Raamleping!D36</f>
        <v>3</v>
      </c>
      <c r="E20" s="26">
        <v>6.5000000000000002E-2</v>
      </c>
      <c r="F20" s="8">
        <f t="shared" si="0"/>
        <v>3.1949999999999998</v>
      </c>
      <c r="G20" s="4"/>
      <c r="H20" s="8">
        <f t="shared" si="1"/>
        <v>3.1949999999999998</v>
      </c>
    </row>
    <row r="21" spans="1:8" x14ac:dyDescent="0.35">
      <c r="A21" s="4" t="s">
        <v>107</v>
      </c>
      <c r="B21" s="4" t="s">
        <v>121</v>
      </c>
      <c r="C21" s="4" t="s">
        <v>116</v>
      </c>
      <c r="D21" s="19">
        <v>2.6</v>
      </c>
      <c r="E21" s="26">
        <v>6.5000000000000002E-2</v>
      </c>
      <c r="F21" s="8">
        <f t="shared" si="0"/>
        <v>2.7690000000000001</v>
      </c>
      <c r="G21" s="4"/>
      <c r="H21" s="8">
        <f t="shared" si="1"/>
        <v>2.7690000000000001</v>
      </c>
    </row>
    <row r="22" spans="1:8" x14ac:dyDescent="0.35">
      <c r="A22" s="4" t="s">
        <v>107</v>
      </c>
      <c r="B22" s="4" t="s">
        <v>97</v>
      </c>
      <c r="C22" s="4" t="s">
        <v>116</v>
      </c>
      <c r="D22" s="19">
        <v>14</v>
      </c>
      <c r="E22" s="26">
        <v>6.5000000000000002E-2</v>
      </c>
      <c r="F22" s="8">
        <f t="shared" si="0"/>
        <v>14.91</v>
      </c>
      <c r="G22" s="4"/>
      <c r="H22" s="8">
        <f t="shared" si="1"/>
        <v>14.91</v>
      </c>
    </row>
    <row r="23" spans="1:8" x14ac:dyDescent="0.35">
      <c r="A23" s="4" t="s">
        <v>107</v>
      </c>
      <c r="B23" s="4" t="s">
        <v>98</v>
      </c>
      <c r="C23" s="4" t="s">
        <v>116</v>
      </c>
      <c r="D23" s="19">
        <v>14</v>
      </c>
      <c r="E23" s="26">
        <v>6.5000000000000002E-2</v>
      </c>
      <c r="F23" s="8">
        <f t="shared" si="0"/>
        <v>14.91</v>
      </c>
      <c r="G23" s="4"/>
      <c r="H23" s="8">
        <f t="shared" si="1"/>
        <v>14.91</v>
      </c>
    </row>
    <row r="24" spans="1:8" x14ac:dyDescent="0.35">
      <c r="A24" s="4" t="s">
        <v>107</v>
      </c>
      <c r="B24" s="4" t="s">
        <v>99</v>
      </c>
      <c r="C24" s="4" t="s">
        <v>116</v>
      </c>
      <c r="D24" s="19">
        <v>25</v>
      </c>
      <c r="E24" s="26">
        <v>6.5000000000000002E-2</v>
      </c>
      <c r="F24" s="8">
        <f t="shared" si="0"/>
        <v>26.625</v>
      </c>
      <c r="G24" s="4"/>
      <c r="H24" s="8">
        <f t="shared" si="1"/>
        <v>26.625</v>
      </c>
    </row>
    <row r="25" spans="1:8" x14ac:dyDescent="0.35">
      <c r="A25" s="4" t="s">
        <v>107</v>
      </c>
      <c r="B25" s="4" t="s">
        <v>100</v>
      </c>
      <c r="C25" s="4" t="s">
        <v>116</v>
      </c>
      <c r="D25" s="19">
        <v>50</v>
      </c>
      <c r="E25" s="26">
        <v>6.5000000000000002E-2</v>
      </c>
      <c r="F25" s="8">
        <f t="shared" si="0"/>
        <v>53.25</v>
      </c>
      <c r="G25" s="4"/>
      <c r="H25" s="8">
        <f t="shared" si="1"/>
        <v>53.25</v>
      </c>
    </row>
    <row r="26" spans="1:8" x14ac:dyDescent="0.35">
      <c r="A26" s="4" t="s">
        <v>107</v>
      </c>
      <c r="B26" s="4" t="s">
        <v>101</v>
      </c>
      <c r="C26" s="4" t="s">
        <v>116</v>
      </c>
      <c r="D26" s="19">
        <v>50</v>
      </c>
      <c r="E26" s="26">
        <v>6.5000000000000002E-2</v>
      </c>
      <c r="F26" s="8">
        <f t="shared" si="0"/>
        <v>53.25</v>
      </c>
      <c r="G26" s="4"/>
      <c r="H26" s="8">
        <f t="shared" si="1"/>
        <v>53.25</v>
      </c>
    </row>
    <row r="27" spans="1:8" x14ac:dyDescent="0.35">
      <c r="A27" s="4" t="s">
        <v>107</v>
      </c>
      <c r="B27" s="6" t="s">
        <v>122</v>
      </c>
      <c r="C27" s="4" t="s">
        <v>116</v>
      </c>
      <c r="D27" s="19">
        <v>50</v>
      </c>
      <c r="E27" s="26">
        <v>6.5000000000000002E-2</v>
      </c>
      <c r="F27" s="8">
        <f t="shared" si="0"/>
        <v>53.25</v>
      </c>
      <c r="G27" s="4"/>
      <c r="H27" s="8">
        <f t="shared" si="1"/>
        <v>53.25</v>
      </c>
    </row>
    <row r="28" spans="1:8" x14ac:dyDescent="0.35">
      <c r="A28" s="4" t="s">
        <v>107</v>
      </c>
      <c r="B28" s="4" t="s">
        <v>102</v>
      </c>
      <c r="C28" s="4" t="s">
        <v>116</v>
      </c>
      <c r="D28" s="19">
        <v>65</v>
      </c>
      <c r="E28" s="26">
        <v>6.5000000000000002E-2</v>
      </c>
      <c r="F28" s="8">
        <f t="shared" si="0"/>
        <v>69.224999999999994</v>
      </c>
      <c r="G28" s="4"/>
      <c r="H28" s="8">
        <f t="shared" si="1"/>
        <v>69.224999999999994</v>
      </c>
    </row>
    <row r="29" spans="1:8" x14ac:dyDescent="0.35">
      <c r="A29" s="4" t="s">
        <v>107</v>
      </c>
      <c r="B29" s="4" t="s">
        <v>92</v>
      </c>
      <c r="C29" s="4" t="s">
        <v>116</v>
      </c>
      <c r="D29" s="19">
        <v>102</v>
      </c>
      <c r="E29" s="26">
        <v>6.5000000000000002E-2</v>
      </c>
      <c r="F29" s="8">
        <f t="shared" si="0"/>
        <v>108.63</v>
      </c>
      <c r="G29" s="4"/>
      <c r="H29" s="8">
        <f t="shared" si="1"/>
        <v>108.63</v>
      </c>
    </row>
    <row r="30" spans="1:8" x14ac:dyDescent="0.35">
      <c r="A30" s="4" t="s">
        <v>107</v>
      </c>
      <c r="B30" s="6" t="s">
        <v>117</v>
      </c>
      <c r="C30" s="4" t="s">
        <v>116</v>
      </c>
      <c r="D30" s="19">
        <v>100</v>
      </c>
      <c r="E30" s="26">
        <v>6.5000000000000002E-2</v>
      </c>
      <c r="F30" s="8">
        <f t="shared" si="0"/>
        <v>106.5</v>
      </c>
      <c r="G30" s="4"/>
      <c r="H30" s="8">
        <f t="shared" si="1"/>
        <v>106.5</v>
      </c>
    </row>
    <row r="31" spans="1:8" ht="29" x14ac:dyDescent="0.35">
      <c r="A31" s="4" t="s">
        <v>106</v>
      </c>
      <c r="B31" s="4" t="s">
        <v>95</v>
      </c>
      <c r="C31" s="4" t="s">
        <v>115</v>
      </c>
      <c r="D31" s="19">
        <v>5</v>
      </c>
      <c r="E31" s="26">
        <v>6.5000000000000002E-2</v>
      </c>
      <c r="F31" s="8">
        <f t="shared" si="0"/>
        <v>5.3250000000000002</v>
      </c>
      <c r="G31" s="4"/>
      <c r="H31" s="8">
        <f t="shared" si="1"/>
        <v>5.3250000000000002</v>
      </c>
    </row>
    <row r="32" spans="1:8" ht="29" x14ac:dyDescent="0.35">
      <c r="A32" s="4" t="s">
        <v>106</v>
      </c>
      <c r="B32" s="4" t="s">
        <v>96</v>
      </c>
      <c r="C32" s="4" t="s">
        <v>115</v>
      </c>
      <c r="D32" s="19">
        <v>10</v>
      </c>
      <c r="E32" s="26">
        <v>6.5000000000000002E-2</v>
      </c>
      <c r="F32" s="8">
        <f t="shared" si="0"/>
        <v>10.65</v>
      </c>
      <c r="G32" s="4"/>
      <c r="H32" s="8">
        <f t="shared" si="1"/>
        <v>10.65</v>
      </c>
    </row>
    <row r="33" spans="1:8" x14ac:dyDescent="0.35">
      <c r="A33" s="4" t="s">
        <v>106</v>
      </c>
      <c r="B33" s="4" t="s">
        <v>91</v>
      </c>
      <c r="C33" s="4" t="s">
        <v>115</v>
      </c>
      <c r="D33" s="19">
        <f>[1]Raamleping!D49</f>
        <v>9.9</v>
      </c>
      <c r="E33" s="26">
        <v>6.5000000000000002E-2</v>
      </c>
      <c r="F33" s="8">
        <f t="shared" si="0"/>
        <v>10.5435</v>
      </c>
      <c r="G33" s="4"/>
      <c r="H33" s="8">
        <f t="shared" si="1"/>
        <v>10.5435</v>
      </c>
    </row>
    <row r="34" spans="1:8" ht="29" x14ac:dyDescent="0.35">
      <c r="A34" s="4" t="s">
        <v>46</v>
      </c>
      <c r="B34" s="4" t="s">
        <v>19</v>
      </c>
      <c r="C34" s="4" t="s">
        <v>86</v>
      </c>
      <c r="D34" s="19">
        <v>0.5</v>
      </c>
      <c r="E34" s="26">
        <v>6.5000000000000002E-2</v>
      </c>
      <c r="F34" s="8">
        <f t="shared" si="0"/>
        <v>0.53249999999999997</v>
      </c>
      <c r="G34" s="4"/>
      <c r="H34" s="8">
        <f t="shared" si="1"/>
        <v>0.53249999999999997</v>
      </c>
    </row>
    <row r="35" spans="1:8" x14ac:dyDescent="0.35">
      <c r="A35" s="4" t="s">
        <v>47</v>
      </c>
      <c r="B35" s="13" t="s">
        <v>20</v>
      </c>
      <c r="C35" s="4" t="s">
        <v>86</v>
      </c>
      <c r="D35" s="19">
        <v>0.5</v>
      </c>
      <c r="E35" s="26">
        <v>6.5000000000000002E-2</v>
      </c>
      <c r="F35" s="8">
        <f t="shared" si="0"/>
        <v>0.53249999999999997</v>
      </c>
      <c r="G35" s="4"/>
      <c r="H35" s="8">
        <f t="shared" si="1"/>
        <v>0.53249999999999997</v>
      </c>
    </row>
    <row r="36" spans="1:8" ht="43.5" x14ac:dyDescent="0.35">
      <c r="A36" s="47">
        <v>100101</v>
      </c>
      <c r="B36" s="48" t="s">
        <v>79</v>
      </c>
      <c r="C36" s="4" t="s">
        <v>86</v>
      </c>
      <c r="D36" s="19">
        <v>0.08</v>
      </c>
      <c r="E36" s="26">
        <v>6.5000000000000002E-2</v>
      </c>
      <c r="F36" s="50">
        <f t="shared" si="0"/>
        <v>8.5199999999999998E-2</v>
      </c>
      <c r="G36" s="49"/>
      <c r="H36" s="50">
        <f t="shared" si="1"/>
        <v>8.5199999999999998E-2</v>
      </c>
    </row>
    <row r="37" spans="1:8" x14ac:dyDescent="0.35">
      <c r="A37" s="4" t="s">
        <v>60</v>
      </c>
      <c r="B37" s="4" t="s">
        <v>31</v>
      </c>
      <c r="C37" s="4" t="s">
        <v>86</v>
      </c>
      <c r="D37" s="19">
        <v>0.06</v>
      </c>
      <c r="E37" s="26">
        <v>6.5000000000000002E-2</v>
      </c>
      <c r="F37" s="8">
        <f t="shared" si="0"/>
        <v>6.3899999999999998E-2</v>
      </c>
      <c r="G37" s="4"/>
      <c r="H37" s="8">
        <f t="shared" si="1"/>
        <v>6.3899999999999998E-2</v>
      </c>
    </row>
    <row r="38" spans="1:8" x14ac:dyDescent="0.35">
      <c r="A38" s="6" t="s">
        <v>61</v>
      </c>
      <c r="B38" s="6" t="s">
        <v>32</v>
      </c>
      <c r="C38" s="4" t="s">
        <v>86</v>
      </c>
      <c r="D38" s="19">
        <v>0.06</v>
      </c>
      <c r="E38" s="26">
        <v>6.5000000000000002E-2</v>
      </c>
      <c r="F38" s="8">
        <f t="shared" si="0"/>
        <v>6.3899999999999998E-2</v>
      </c>
      <c r="G38" s="4"/>
      <c r="H38" s="8">
        <f t="shared" si="1"/>
        <v>6.3899999999999998E-2</v>
      </c>
    </row>
    <row r="39" spans="1:8" x14ac:dyDescent="0.35">
      <c r="A39" s="6" t="s">
        <v>62</v>
      </c>
      <c r="B39" s="6" t="s">
        <v>33</v>
      </c>
      <c r="C39" s="4" t="s">
        <v>86</v>
      </c>
      <c r="D39" s="19">
        <v>0.04</v>
      </c>
      <c r="E39" s="26">
        <v>6.5000000000000002E-2</v>
      </c>
      <c r="F39" s="8">
        <f t="shared" si="0"/>
        <v>4.2599999999999999E-2</v>
      </c>
      <c r="G39" s="4"/>
      <c r="H39" s="8">
        <f t="shared" si="1"/>
        <v>4.2599999999999999E-2</v>
      </c>
    </row>
    <row r="40" spans="1:8" x14ac:dyDescent="0.35">
      <c r="A40" s="6" t="s">
        <v>63</v>
      </c>
      <c r="B40" s="6" t="s">
        <v>34</v>
      </c>
      <c r="C40" s="4" t="s">
        <v>86</v>
      </c>
      <c r="D40" s="19">
        <v>0.2</v>
      </c>
      <c r="E40" s="26">
        <v>6.5000000000000002E-2</v>
      </c>
      <c r="F40" s="8">
        <f t="shared" ref="F40:F71" si="3">D40+(D40*E40)</f>
        <v>0.21300000000000002</v>
      </c>
      <c r="G40" s="4"/>
      <c r="H40" s="8">
        <f t="shared" si="1"/>
        <v>0.21300000000000002</v>
      </c>
    </row>
    <row r="41" spans="1:8" x14ac:dyDescent="0.35">
      <c r="A41" s="47">
        <v>150101</v>
      </c>
      <c r="B41" s="38" t="s">
        <v>80</v>
      </c>
      <c r="C41" s="4" t="s">
        <v>86</v>
      </c>
      <c r="D41" s="19">
        <v>0</v>
      </c>
      <c r="E41" s="26">
        <v>6.5000000000000002E-2</v>
      </c>
      <c r="F41" s="50">
        <f t="shared" si="3"/>
        <v>0</v>
      </c>
      <c r="G41" s="51"/>
      <c r="H41" s="50">
        <f>ROUNDUP(F41+G41,2)</f>
        <v>0</v>
      </c>
    </row>
    <row r="42" spans="1:8" x14ac:dyDescent="0.35">
      <c r="A42" s="30">
        <v>150102</v>
      </c>
      <c r="B42" s="32" t="s">
        <v>36</v>
      </c>
      <c r="C42" s="4" t="s">
        <v>86</v>
      </c>
      <c r="D42" s="19">
        <v>0</v>
      </c>
      <c r="E42" s="26">
        <v>6.5000000000000002E-2</v>
      </c>
      <c r="F42" s="31">
        <f t="shared" si="3"/>
        <v>0</v>
      </c>
      <c r="G42" s="35">
        <v>0.02</v>
      </c>
      <c r="H42" s="31">
        <f t="shared" si="1"/>
        <v>0.02</v>
      </c>
    </row>
    <row r="43" spans="1:8" x14ac:dyDescent="0.35">
      <c r="A43" s="7">
        <v>150103</v>
      </c>
      <c r="B43" s="6" t="s">
        <v>0</v>
      </c>
      <c r="C43" s="4" t="s">
        <v>86</v>
      </c>
      <c r="D43" s="19">
        <v>0</v>
      </c>
      <c r="E43" s="26">
        <v>6.5000000000000002E-2</v>
      </c>
      <c r="F43" s="8">
        <f t="shared" si="3"/>
        <v>0</v>
      </c>
      <c r="G43" s="4"/>
      <c r="H43" s="8">
        <f t="shared" si="1"/>
        <v>0</v>
      </c>
    </row>
    <row r="44" spans="1:8" x14ac:dyDescent="0.35">
      <c r="A44" s="5">
        <v>150104</v>
      </c>
      <c r="B44" s="4" t="s">
        <v>3</v>
      </c>
      <c r="C44" s="4" t="s">
        <v>86</v>
      </c>
      <c r="D44" s="19">
        <f>[1]Raamleping!D61</f>
        <v>0</v>
      </c>
      <c r="E44" s="26">
        <v>6.5000000000000002E-2</v>
      </c>
      <c r="F44" s="8">
        <f t="shared" si="3"/>
        <v>0</v>
      </c>
      <c r="G44" s="4"/>
      <c r="H44" s="8">
        <f t="shared" si="1"/>
        <v>0</v>
      </c>
    </row>
    <row r="45" spans="1:8" x14ac:dyDescent="0.35">
      <c r="A45" s="29">
        <v>150106</v>
      </c>
      <c r="B45" s="28" t="s">
        <v>2</v>
      </c>
      <c r="C45" s="4" t="s">
        <v>86</v>
      </c>
      <c r="D45" s="19">
        <v>0.1</v>
      </c>
      <c r="E45" s="26">
        <v>6.5000000000000002E-2</v>
      </c>
      <c r="F45" s="31">
        <f t="shared" si="3"/>
        <v>0.10650000000000001</v>
      </c>
      <c r="G45" s="35">
        <v>0.02</v>
      </c>
      <c r="H45" s="31">
        <f t="shared" si="1"/>
        <v>0.1265</v>
      </c>
    </row>
    <row r="46" spans="1:8" ht="29" x14ac:dyDescent="0.35">
      <c r="A46" s="4" t="s">
        <v>48</v>
      </c>
      <c r="B46" s="4" t="s">
        <v>21</v>
      </c>
      <c r="C46" s="4" t="s">
        <v>86</v>
      </c>
      <c r="D46" s="19">
        <v>0.3</v>
      </c>
      <c r="E46" s="26">
        <v>6.5000000000000002E-2</v>
      </c>
      <c r="F46" s="8">
        <f t="shared" si="3"/>
        <v>0.31950000000000001</v>
      </c>
      <c r="G46" s="4"/>
      <c r="H46" s="8">
        <f t="shared" si="1"/>
        <v>0.31950000000000001</v>
      </c>
    </row>
    <row r="47" spans="1:8" x14ac:dyDescent="0.35">
      <c r="A47" s="4" t="s">
        <v>49</v>
      </c>
      <c r="B47" s="4" t="s">
        <v>22</v>
      </c>
      <c r="C47" s="4" t="s">
        <v>86</v>
      </c>
      <c r="D47" s="19">
        <v>0.3</v>
      </c>
      <c r="E47" s="26">
        <v>6.5000000000000002E-2</v>
      </c>
      <c r="F47" s="8">
        <f t="shared" si="3"/>
        <v>0.31950000000000001</v>
      </c>
      <c r="G47" s="4"/>
      <c r="H47" s="8">
        <f t="shared" si="1"/>
        <v>0.31950000000000001</v>
      </c>
    </row>
    <row r="48" spans="1:8" ht="43.5" x14ac:dyDescent="0.35">
      <c r="A48" s="4" t="s">
        <v>50</v>
      </c>
      <c r="B48" s="4" t="s">
        <v>23</v>
      </c>
      <c r="C48" s="4" t="s">
        <v>86</v>
      </c>
      <c r="D48" s="19">
        <f>[1]Raamleping!D65</f>
        <v>0.6</v>
      </c>
      <c r="E48" s="26">
        <v>6.5000000000000002E-2</v>
      </c>
      <c r="F48" s="8">
        <f t="shared" si="3"/>
        <v>0.63900000000000001</v>
      </c>
      <c r="G48" s="4"/>
      <c r="H48" s="8">
        <f t="shared" si="1"/>
        <v>0.63900000000000001</v>
      </c>
    </row>
    <row r="49" spans="1:8" x14ac:dyDescent="0.35">
      <c r="A49" s="29">
        <v>150203</v>
      </c>
      <c r="B49" s="33" t="s">
        <v>65</v>
      </c>
      <c r="C49" s="4" t="s">
        <v>86</v>
      </c>
      <c r="D49" s="19">
        <v>0.12</v>
      </c>
      <c r="E49" s="26">
        <v>6.5000000000000002E-2</v>
      </c>
      <c r="F49" s="31">
        <f t="shared" si="3"/>
        <v>0.1278</v>
      </c>
      <c r="G49" s="35">
        <v>0.06</v>
      </c>
      <c r="H49" s="31">
        <f t="shared" si="1"/>
        <v>0.18779999999999999</v>
      </c>
    </row>
    <row r="50" spans="1:8" x14ac:dyDescent="0.35">
      <c r="A50" s="5">
        <v>16010301</v>
      </c>
      <c r="B50" s="4" t="s">
        <v>4</v>
      </c>
      <c r="C50" s="4" t="s">
        <v>86</v>
      </c>
      <c r="D50" s="19">
        <v>0</v>
      </c>
      <c r="E50" s="26">
        <v>6.5000000000000002E-2</v>
      </c>
      <c r="F50" s="8">
        <f t="shared" si="3"/>
        <v>0</v>
      </c>
      <c r="G50" s="4"/>
      <c r="H50" s="8">
        <f t="shared" si="1"/>
        <v>0</v>
      </c>
    </row>
    <row r="51" spans="1:8" x14ac:dyDescent="0.35">
      <c r="A51" s="5">
        <v>16010303</v>
      </c>
      <c r="B51" s="4" t="s">
        <v>5</v>
      </c>
      <c r="C51" s="4" t="s">
        <v>86</v>
      </c>
      <c r="D51" s="19">
        <v>0</v>
      </c>
      <c r="E51" s="26">
        <v>6.5000000000000002E-2</v>
      </c>
      <c r="F51" s="8">
        <f t="shared" si="3"/>
        <v>0</v>
      </c>
      <c r="G51" s="4"/>
      <c r="H51" s="8">
        <f t="shared" si="1"/>
        <v>0</v>
      </c>
    </row>
    <row r="52" spans="1:8" x14ac:dyDescent="0.35">
      <c r="A52" s="4" t="s">
        <v>51</v>
      </c>
      <c r="B52" s="4" t="s">
        <v>24</v>
      </c>
      <c r="C52" s="4" t="s">
        <v>86</v>
      </c>
      <c r="D52" s="19">
        <v>0.25</v>
      </c>
      <c r="E52" s="26">
        <v>6.5000000000000002E-2</v>
      </c>
      <c r="F52" s="8">
        <f t="shared" si="3"/>
        <v>0.26624999999999999</v>
      </c>
      <c r="G52" s="4"/>
      <c r="H52" s="8">
        <f t="shared" si="1"/>
        <v>0.26624999999999999</v>
      </c>
    </row>
    <row r="53" spans="1:8" x14ac:dyDescent="0.35">
      <c r="A53" s="4" t="s">
        <v>52</v>
      </c>
      <c r="B53" s="4" t="s">
        <v>39</v>
      </c>
      <c r="C53" s="4" t="s">
        <v>86</v>
      </c>
      <c r="D53" s="19">
        <f>[1]Raamleping!D70</f>
        <v>0.4</v>
      </c>
      <c r="E53" s="26">
        <v>6.5000000000000002E-2</v>
      </c>
      <c r="F53" s="8">
        <f t="shared" si="3"/>
        <v>0.42600000000000005</v>
      </c>
      <c r="G53" s="4"/>
      <c r="H53" s="8">
        <f t="shared" si="1"/>
        <v>0.42600000000000005</v>
      </c>
    </row>
    <row r="54" spans="1:8" ht="29" x14ac:dyDescent="0.35">
      <c r="A54" s="4" t="s">
        <v>53</v>
      </c>
      <c r="B54" s="4" t="s">
        <v>25</v>
      </c>
      <c r="C54" s="4" t="s">
        <v>86</v>
      </c>
      <c r="D54" s="19">
        <v>0.5</v>
      </c>
      <c r="E54" s="26">
        <v>6.5000000000000002E-2</v>
      </c>
      <c r="F54" s="8">
        <f t="shared" si="3"/>
        <v>0.53249999999999997</v>
      </c>
      <c r="G54" s="4"/>
      <c r="H54" s="8">
        <f t="shared" si="1"/>
        <v>0.53249999999999997</v>
      </c>
    </row>
    <row r="55" spans="1:8" ht="29" x14ac:dyDescent="0.35">
      <c r="A55" s="4" t="s">
        <v>54</v>
      </c>
      <c r="B55" s="4" t="s">
        <v>26</v>
      </c>
      <c r="C55" s="4" t="s">
        <v>86</v>
      </c>
      <c r="D55" s="19">
        <v>0.5</v>
      </c>
      <c r="E55" s="26">
        <v>6.5000000000000002E-2</v>
      </c>
      <c r="F55" s="8">
        <f t="shared" si="3"/>
        <v>0.53249999999999997</v>
      </c>
      <c r="G55" s="4"/>
      <c r="H55" s="8">
        <f t="shared" si="1"/>
        <v>0.53249999999999997</v>
      </c>
    </row>
    <row r="56" spans="1:8" ht="29" x14ac:dyDescent="0.35">
      <c r="A56" s="29">
        <v>160304</v>
      </c>
      <c r="B56" s="28" t="s">
        <v>66</v>
      </c>
      <c r="C56" s="4" t="s">
        <v>86</v>
      </c>
      <c r="D56" s="19">
        <f>[1]Raamleping!D73</f>
        <v>0.11</v>
      </c>
      <c r="E56" s="26">
        <v>6.5000000000000002E-2</v>
      </c>
      <c r="F56" s="31">
        <f t="shared" si="3"/>
        <v>0.11715</v>
      </c>
      <c r="G56" s="35">
        <v>0.06</v>
      </c>
      <c r="H56" s="31">
        <f t="shared" si="1"/>
        <v>0.17715</v>
      </c>
    </row>
    <row r="57" spans="1:8" ht="29" x14ac:dyDescent="0.35">
      <c r="A57" s="4" t="s">
        <v>67</v>
      </c>
      <c r="B57" s="4" t="s">
        <v>68</v>
      </c>
      <c r="C57" s="4" t="s">
        <v>86</v>
      </c>
      <c r="D57" s="19">
        <v>3.5</v>
      </c>
      <c r="E57" s="26">
        <v>6.5000000000000002E-2</v>
      </c>
      <c r="F57" s="8">
        <f t="shared" si="3"/>
        <v>3.7275</v>
      </c>
      <c r="G57" s="4"/>
      <c r="H57" s="8">
        <f t="shared" si="1"/>
        <v>3.7275</v>
      </c>
    </row>
    <row r="58" spans="1:8" x14ac:dyDescent="0.35">
      <c r="A58" s="4" t="s">
        <v>55</v>
      </c>
      <c r="B58" s="4" t="s">
        <v>40</v>
      </c>
      <c r="C58" s="4" t="s">
        <v>86</v>
      </c>
      <c r="D58" s="19">
        <f>[1]Raamleping!D75</f>
        <v>0</v>
      </c>
      <c r="E58" s="26">
        <v>6.5000000000000002E-2</v>
      </c>
      <c r="F58" s="8">
        <f t="shared" si="3"/>
        <v>0</v>
      </c>
      <c r="G58" s="4"/>
      <c r="H58" s="8">
        <f t="shared" si="1"/>
        <v>0</v>
      </c>
    </row>
    <row r="59" spans="1:8" x14ac:dyDescent="0.35">
      <c r="A59" s="6" t="s">
        <v>64</v>
      </c>
      <c r="B59" s="6" t="s">
        <v>35</v>
      </c>
      <c r="C59" s="4" t="s">
        <v>86</v>
      </c>
      <c r="D59" s="19">
        <v>1</v>
      </c>
      <c r="E59" s="26">
        <v>6.5000000000000002E-2</v>
      </c>
      <c r="F59" s="8">
        <f t="shared" si="3"/>
        <v>1.0649999999999999</v>
      </c>
      <c r="G59" s="4"/>
      <c r="H59" s="8">
        <f t="shared" si="1"/>
        <v>1.0649999999999999</v>
      </c>
    </row>
    <row r="60" spans="1:8" ht="29" x14ac:dyDescent="0.35">
      <c r="A60" s="5">
        <v>170107</v>
      </c>
      <c r="B60" s="4" t="s">
        <v>37</v>
      </c>
      <c r="C60" s="4" t="s">
        <v>86</v>
      </c>
      <c r="D60" s="19">
        <v>0.03</v>
      </c>
      <c r="E60" s="26">
        <v>6.5000000000000002E-2</v>
      </c>
      <c r="F60" s="8">
        <f t="shared" si="3"/>
        <v>3.1949999999999999E-2</v>
      </c>
      <c r="G60" s="4"/>
      <c r="H60" s="8">
        <f t="shared" si="1"/>
        <v>3.1949999999999999E-2</v>
      </c>
    </row>
    <row r="61" spans="1:8" x14ac:dyDescent="0.35">
      <c r="A61" s="5">
        <v>170201</v>
      </c>
      <c r="B61" s="4" t="s">
        <v>1</v>
      </c>
      <c r="C61" s="4" t="s">
        <v>86</v>
      </c>
      <c r="D61" s="19">
        <v>0.04</v>
      </c>
      <c r="E61" s="26">
        <v>6.5000000000000002E-2</v>
      </c>
      <c r="F61" s="8">
        <f t="shared" si="3"/>
        <v>4.2599999999999999E-2</v>
      </c>
      <c r="G61" s="4"/>
      <c r="H61" s="8">
        <f t="shared" si="1"/>
        <v>4.2599999999999999E-2</v>
      </c>
    </row>
    <row r="62" spans="1:8" x14ac:dyDescent="0.35">
      <c r="A62" s="5">
        <v>170504</v>
      </c>
      <c r="B62" s="4" t="s">
        <v>6</v>
      </c>
      <c r="C62" s="4" t="s">
        <v>86</v>
      </c>
      <c r="D62" s="19">
        <v>0.03</v>
      </c>
      <c r="E62" s="26">
        <v>6.5000000000000002E-2</v>
      </c>
      <c r="F62" s="8">
        <f t="shared" si="3"/>
        <v>3.1949999999999999E-2</v>
      </c>
      <c r="G62" s="4"/>
      <c r="H62" s="8">
        <f t="shared" si="1"/>
        <v>3.1949999999999999E-2</v>
      </c>
    </row>
    <row r="63" spans="1:8" ht="29" x14ac:dyDescent="0.35">
      <c r="A63" s="29">
        <v>170904</v>
      </c>
      <c r="B63" s="28" t="s">
        <v>7</v>
      </c>
      <c r="C63" s="4" t="s">
        <v>86</v>
      </c>
      <c r="D63" s="19">
        <f>[1]Raamleping!D80</f>
        <v>0.11</v>
      </c>
      <c r="E63" s="26">
        <v>6.5000000000000002E-2</v>
      </c>
      <c r="F63" s="31">
        <f t="shared" si="3"/>
        <v>0.11715</v>
      </c>
      <c r="G63" s="35">
        <v>0.03</v>
      </c>
      <c r="H63" s="31">
        <f t="shared" si="1"/>
        <v>0.14715</v>
      </c>
    </row>
    <row r="64" spans="1:8" ht="29" x14ac:dyDescent="0.35">
      <c r="A64" s="4" t="s">
        <v>56</v>
      </c>
      <c r="B64" s="4" t="s">
        <v>27</v>
      </c>
      <c r="C64" s="4" t="s">
        <v>86</v>
      </c>
      <c r="D64" s="19">
        <v>1.9</v>
      </c>
      <c r="E64" s="26">
        <v>6.5000000000000002E-2</v>
      </c>
      <c r="F64" s="8">
        <f t="shared" si="3"/>
        <v>2.0234999999999999</v>
      </c>
      <c r="G64" s="4"/>
      <c r="H64" s="8">
        <f t="shared" si="1"/>
        <v>2.0234999999999999</v>
      </c>
    </row>
    <row r="65" spans="1:8" x14ac:dyDescent="0.35">
      <c r="A65" s="4" t="s">
        <v>57</v>
      </c>
      <c r="B65" s="4" t="s">
        <v>28</v>
      </c>
      <c r="C65" s="4" t="s">
        <v>86</v>
      </c>
      <c r="D65" s="19">
        <f>[1]Raamleping!D82</f>
        <v>1.5</v>
      </c>
      <c r="E65" s="26">
        <v>6.5000000000000002E-2</v>
      </c>
      <c r="F65" s="8">
        <f t="shared" si="3"/>
        <v>1.5974999999999999</v>
      </c>
      <c r="G65" s="4"/>
      <c r="H65" s="8">
        <f t="shared" si="1"/>
        <v>1.5974999999999999</v>
      </c>
    </row>
    <row r="66" spans="1:8" x14ac:dyDescent="0.35">
      <c r="A66" s="30">
        <v>190801</v>
      </c>
      <c r="B66" s="32" t="s">
        <v>38</v>
      </c>
      <c r="C66" s="4" t="s">
        <v>86</v>
      </c>
      <c r="D66" s="19">
        <v>7.0000000000000007E-2</v>
      </c>
      <c r="E66" s="26">
        <v>6.5000000000000002E-2</v>
      </c>
      <c r="F66" s="31">
        <f t="shared" si="3"/>
        <v>7.4550000000000005E-2</v>
      </c>
      <c r="G66" s="35">
        <v>0.06</v>
      </c>
      <c r="H66" s="31">
        <f t="shared" si="1"/>
        <v>0.13455</v>
      </c>
    </row>
    <row r="67" spans="1:8" x14ac:dyDescent="0.35">
      <c r="A67" s="30">
        <v>190805</v>
      </c>
      <c r="B67" s="32" t="s">
        <v>8</v>
      </c>
      <c r="C67" s="4" t="s">
        <v>86</v>
      </c>
      <c r="D67" s="19">
        <v>0.02</v>
      </c>
      <c r="E67" s="26">
        <v>6.5000000000000002E-2</v>
      </c>
      <c r="F67" s="31">
        <f t="shared" si="3"/>
        <v>2.1299999999999999E-2</v>
      </c>
      <c r="G67" s="35">
        <v>0.06</v>
      </c>
      <c r="H67" s="31">
        <f t="shared" si="1"/>
        <v>8.1299999999999997E-2</v>
      </c>
    </row>
    <row r="68" spans="1:8" x14ac:dyDescent="0.35">
      <c r="A68" s="52">
        <v>200101</v>
      </c>
      <c r="B68" s="48" t="s">
        <v>69</v>
      </c>
      <c r="C68" s="4" t="s">
        <v>86</v>
      </c>
      <c r="D68" s="19">
        <v>0</v>
      </c>
      <c r="E68" s="26">
        <v>6.5000000000000002E-2</v>
      </c>
      <c r="F68" s="50">
        <f t="shared" si="3"/>
        <v>0</v>
      </c>
      <c r="G68" s="51"/>
      <c r="H68" s="50">
        <f>ROUNDUP(F68+G68,2)</f>
        <v>0</v>
      </c>
    </row>
    <row r="69" spans="1:8" x14ac:dyDescent="0.35">
      <c r="A69" s="30">
        <v>200108</v>
      </c>
      <c r="B69" s="32" t="s">
        <v>9</v>
      </c>
      <c r="C69" s="4" t="s">
        <v>86</v>
      </c>
      <c r="D69" s="19">
        <f>[1]Raamleping!D86</f>
        <v>0.06</v>
      </c>
      <c r="E69" s="26">
        <v>6.5000000000000002E-2</v>
      </c>
      <c r="F69" s="31">
        <f t="shared" si="3"/>
        <v>6.3899999999999998E-2</v>
      </c>
      <c r="G69" s="35">
        <v>0.01</v>
      </c>
      <c r="H69" s="31">
        <f t="shared" si="1"/>
        <v>7.3899999999999993E-2</v>
      </c>
    </row>
    <row r="70" spans="1:8" x14ac:dyDescent="0.35">
      <c r="A70" s="30">
        <v>200110</v>
      </c>
      <c r="B70" s="32" t="s">
        <v>70</v>
      </c>
      <c r="C70" s="4" t="s">
        <v>86</v>
      </c>
      <c r="D70" s="19">
        <f>[1]Raamleping!D87</f>
        <v>0.11</v>
      </c>
      <c r="E70" s="26">
        <v>6.5000000000000002E-2</v>
      </c>
      <c r="F70" s="31">
        <f t="shared" si="3"/>
        <v>0.11715</v>
      </c>
      <c r="G70" s="35">
        <v>0.06</v>
      </c>
      <c r="H70" s="31">
        <f t="shared" si="1"/>
        <v>0.17715</v>
      </c>
    </row>
    <row r="71" spans="1:8" x14ac:dyDescent="0.35">
      <c r="A71" s="30">
        <v>200111</v>
      </c>
      <c r="B71" s="32" t="s">
        <v>71</v>
      </c>
      <c r="C71" s="4" t="s">
        <v>86</v>
      </c>
      <c r="D71" s="19">
        <f>[1]Raamleping!D88</f>
        <v>0.11</v>
      </c>
      <c r="E71" s="26">
        <v>6.5000000000000002E-2</v>
      </c>
      <c r="F71" s="31">
        <f t="shared" si="3"/>
        <v>0.11715</v>
      </c>
      <c r="G71" s="35">
        <v>0.06</v>
      </c>
      <c r="H71" s="31">
        <f t="shared" si="1"/>
        <v>0.17715</v>
      </c>
    </row>
    <row r="72" spans="1:8" x14ac:dyDescent="0.35">
      <c r="A72" s="4" t="s">
        <v>58</v>
      </c>
      <c r="B72" s="4" t="s">
        <v>29</v>
      </c>
      <c r="C72" s="4" t="s">
        <v>86</v>
      </c>
      <c r="D72" s="19">
        <f>[1]Raamleping!D89</f>
        <v>0</v>
      </c>
      <c r="E72" s="26">
        <v>6.5000000000000002E-2</v>
      </c>
      <c r="F72" s="8">
        <f t="shared" ref="F72:F94" si="4">D72+(D72*E72)</f>
        <v>0</v>
      </c>
      <c r="G72" s="4"/>
      <c r="H72" s="8">
        <f t="shared" si="1"/>
        <v>0</v>
      </c>
    </row>
    <row r="73" spans="1:8" ht="29" x14ac:dyDescent="0.35">
      <c r="A73" s="5" t="s">
        <v>41</v>
      </c>
      <c r="B73" s="4" t="s">
        <v>13</v>
      </c>
      <c r="C73" s="4" t="s">
        <v>86</v>
      </c>
      <c r="D73" s="19">
        <f>[1]Raamleping!D90</f>
        <v>0</v>
      </c>
      <c r="E73" s="26">
        <v>6.5000000000000002E-2</v>
      </c>
      <c r="F73" s="8">
        <f t="shared" si="4"/>
        <v>0</v>
      </c>
      <c r="G73" s="4"/>
      <c r="H73" s="8">
        <f t="shared" ref="H73:H94" si="5">F73+G73</f>
        <v>0</v>
      </c>
    </row>
    <row r="74" spans="1:8" x14ac:dyDescent="0.35">
      <c r="A74" s="7">
        <v>200125</v>
      </c>
      <c r="B74" s="6" t="s">
        <v>10</v>
      </c>
      <c r="C74" s="4" t="s">
        <v>86</v>
      </c>
      <c r="D74" s="19">
        <f>[1]Raamleping!D91</f>
        <v>0.1</v>
      </c>
      <c r="E74" s="26">
        <v>6.5000000000000002E-2</v>
      </c>
      <c r="F74" s="8">
        <f t="shared" si="4"/>
        <v>0.10650000000000001</v>
      </c>
      <c r="G74" s="4"/>
      <c r="H74" s="8">
        <f t="shared" si="5"/>
        <v>0.10650000000000001</v>
      </c>
    </row>
    <row r="75" spans="1:8" x14ac:dyDescent="0.35">
      <c r="A75" s="4" t="s">
        <v>72</v>
      </c>
      <c r="B75" s="4" t="s">
        <v>73</v>
      </c>
      <c r="C75" s="4" t="s">
        <v>86</v>
      </c>
      <c r="D75" s="19">
        <v>0.6</v>
      </c>
      <c r="E75" s="26">
        <v>6.5000000000000002E-2</v>
      </c>
      <c r="F75" s="8">
        <f t="shared" si="4"/>
        <v>0.63900000000000001</v>
      </c>
      <c r="G75" s="4"/>
      <c r="H75" s="8">
        <f t="shared" si="5"/>
        <v>0.63900000000000001</v>
      </c>
    </row>
    <row r="76" spans="1:8" ht="43.5" x14ac:dyDescent="0.35">
      <c r="A76" s="4" t="s">
        <v>59</v>
      </c>
      <c r="B76" s="4" t="s">
        <v>30</v>
      </c>
      <c r="C76" s="4" t="s">
        <v>86</v>
      </c>
      <c r="D76" s="19">
        <f>[1]Raamleping!D93</f>
        <v>0</v>
      </c>
      <c r="E76" s="26">
        <v>6.5000000000000002E-2</v>
      </c>
      <c r="F76" s="8">
        <f t="shared" si="4"/>
        <v>0</v>
      </c>
      <c r="G76" s="4"/>
      <c r="H76" s="8">
        <f t="shared" si="5"/>
        <v>0</v>
      </c>
    </row>
    <row r="77" spans="1:8" ht="43.5" x14ac:dyDescent="0.35">
      <c r="A77" s="5" t="s">
        <v>74</v>
      </c>
      <c r="B77" s="4" t="s">
        <v>75</v>
      </c>
      <c r="C77" s="4" t="s">
        <v>86</v>
      </c>
      <c r="D77" s="19">
        <f>[1]Raamleping!D94</f>
        <v>0</v>
      </c>
      <c r="E77" s="26">
        <v>6.5000000000000002E-2</v>
      </c>
      <c r="F77" s="8">
        <f t="shared" si="4"/>
        <v>0</v>
      </c>
      <c r="G77" s="4"/>
      <c r="H77" s="8">
        <f t="shared" si="5"/>
        <v>0</v>
      </c>
    </row>
    <row r="78" spans="1:8" ht="43.5" x14ac:dyDescent="0.35">
      <c r="A78" s="5" t="s">
        <v>42</v>
      </c>
      <c r="B78" s="4" t="s">
        <v>14</v>
      </c>
      <c r="C78" s="4" t="s">
        <v>86</v>
      </c>
      <c r="D78" s="19">
        <f>[1]Raamleping!D95</f>
        <v>0</v>
      </c>
      <c r="E78" s="26">
        <v>6.5000000000000002E-2</v>
      </c>
      <c r="F78" s="8">
        <f t="shared" si="4"/>
        <v>0</v>
      </c>
      <c r="G78" s="4"/>
      <c r="H78" s="8">
        <f t="shared" si="5"/>
        <v>0</v>
      </c>
    </row>
    <row r="79" spans="1:8" ht="58" x14ac:dyDescent="0.35">
      <c r="A79" s="5" t="s">
        <v>43</v>
      </c>
      <c r="B79" s="4" t="s">
        <v>15</v>
      </c>
      <c r="C79" s="4" t="s">
        <v>86</v>
      </c>
      <c r="D79" s="19">
        <f>[1]Raamleping!D96</f>
        <v>0</v>
      </c>
      <c r="E79" s="26">
        <v>6.5000000000000002E-2</v>
      </c>
      <c r="F79" s="8">
        <f t="shared" si="4"/>
        <v>0</v>
      </c>
      <c r="G79" s="4"/>
      <c r="H79" s="8">
        <f t="shared" si="5"/>
        <v>0</v>
      </c>
    </row>
    <row r="80" spans="1:8" ht="30" customHeight="1" x14ac:dyDescent="0.35">
      <c r="A80" s="5" t="s">
        <v>44</v>
      </c>
      <c r="B80" s="4" t="s">
        <v>16</v>
      </c>
      <c r="C80" s="4" t="s">
        <v>86</v>
      </c>
      <c r="D80" s="19">
        <f>[1]Raamleping!D97</f>
        <v>0</v>
      </c>
      <c r="E80" s="26">
        <v>6.5000000000000002E-2</v>
      </c>
      <c r="F80" s="8">
        <f t="shared" si="4"/>
        <v>0</v>
      </c>
      <c r="G80" s="4"/>
      <c r="H80" s="8">
        <f t="shared" si="5"/>
        <v>0</v>
      </c>
    </row>
    <row r="81" spans="1:8" ht="58" x14ac:dyDescent="0.35">
      <c r="A81" s="5" t="s">
        <v>45</v>
      </c>
      <c r="B81" s="4" t="s">
        <v>17</v>
      </c>
      <c r="C81" s="4" t="s">
        <v>86</v>
      </c>
      <c r="D81" s="19">
        <f>[1]Raamleping!D98</f>
        <v>0</v>
      </c>
      <c r="E81" s="26">
        <v>6.5000000000000002E-2</v>
      </c>
      <c r="F81" s="8">
        <f t="shared" si="4"/>
        <v>0</v>
      </c>
      <c r="G81" s="4"/>
      <c r="H81" s="8">
        <f t="shared" si="5"/>
        <v>0</v>
      </c>
    </row>
    <row r="82" spans="1:8" ht="30" customHeight="1" x14ac:dyDescent="0.35">
      <c r="A82" s="5">
        <v>20013611</v>
      </c>
      <c r="B82" s="4" t="s">
        <v>18</v>
      </c>
      <c r="C82" s="4" t="s">
        <v>86</v>
      </c>
      <c r="D82" s="19">
        <f>[1]Raamleping!D99</f>
        <v>0</v>
      </c>
      <c r="E82" s="26">
        <v>6.5000000000000002E-2</v>
      </c>
      <c r="F82" s="8">
        <f t="shared" si="4"/>
        <v>0</v>
      </c>
      <c r="G82" s="4"/>
      <c r="H82" s="8">
        <f t="shared" si="5"/>
        <v>0</v>
      </c>
    </row>
    <row r="83" spans="1:8" ht="43.5" x14ac:dyDescent="0.35">
      <c r="A83" s="5">
        <v>20013612</v>
      </c>
      <c r="B83" s="4" t="s">
        <v>132</v>
      </c>
      <c r="C83" s="4" t="s">
        <v>86</v>
      </c>
      <c r="D83" s="19">
        <f>[1]Raamleping!D100</f>
        <v>0</v>
      </c>
      <c r="E83" s="26">
        <v>6.5000000000000002E-2</v>
      </c>
      <c r="F83" s="8">
        <f t="shared" si="4"/>
        <v>0</v>
      </c>
      <c r="G83" s="4"/>
      <c r="H83" s="8">
        <f t="shared" si="5"/>
        <v>0</v>
      </c>
    </row>
    <row r="84" spans="1:8" ht="43.5" x14ac:dyDescent="0.35">
      <c r="A84" s="5">
        <v>20013614</v>
      </c>
      <c r="B84" s="4" t="s">
        <v>131</v>
      </c>
      <c r="C84" s="4" t="s">
        <v>86</v>
      </c>
      <c r="D84" s="19">
        <f>[1]Raamleping!D101</f>
        <v>0</v>
      </c>
      <c r="E84" s="26">
        <v>6.5000000000000002E-2</v>
      </c>
      <c r="F84" s="8">
        <f t="shared" si="4"/>
        <v>0</v>
      </c>
      <c r="G84" s="4"/>
      <c r="H84" s="8">
        <f t="shared" si="5"/>
        <v>0</v>
      </c>
    </row>
    <row r="85" spans="1:8" ht="58" x14ac:dyDescent="0.35">
      <c r="A85" s="5">
        <v>20013615</v>
      </c>
      <c r="B85" s="4" t="s">
        <v>125</v>
      </c>
      <c r="C85" s="4" t="s">
        <v>86</v>
      </c>
      <c r="D85" s="19">
        <f>[1]Raamleping!D102</f>
        <v>0</v>
      </c>
      <c r="E85" s="26">
        <v>6.5000000000000002E-2</v>
      </c>
      <c r="F85" s="8">
        <f t="shared" si="4"/>
        <v>0</v>
      </c>
      <c r="G85" s="4"/>
      <c r="H85" s="8">
        <f t="shared" si="5"/>
        <v>0</v>
      </c>
    </row>
    <row r="86" spans="1:8" ht="58" x14ac:dyDescent="0.35">
      <c r="A86" s="5">
        <v>20013616</v>
      </c>
      <c r="B86" s="4" t="s">
        <v>81</v>
      </c>
      <c r="C86" s="4" t="s">
        <v>86</v>
      </c>
      <c r="D86" s="19">
        <f>[1]Raamleping!D103</f>
        <v>0</v>
      </c>
      <c r="E86" s="26">
        <v>6.5000000000000002E-2</v>
      </c>
      <c r="F86" s="8">
        <f t="shared" si="4"/>
        <v>0</v>
      </c>
      <c r="G86" s="4"/>
      <c r="H86" s="8">
        <f t="shared" si="5"/>
        <v>0</v>
      </c>
    </row>
    <row r="87" spans="1:8" x14ac:dyDescent="0.35">
      <c r="A87" s="30">
        <v>200139</v>
      </c>
      <c r="B87" s="32" t="s">
        <v>11</v>
      </c>
      <c r="C87" s="4" t="s">
        <v>86</v>
      </c>
      <c r="D87" s="19">
        <f>[1]Raamleping!D104</f>
        <v>7.0000000000000007E-2</v>
      </c>
      <c r="E87" s="26">
        <v>6.5000000000000002E-2</v>
      </c>
      <c r="F87" s="31">
        <f t="shared" si="4"/>
        <v>7.4550000000000005E-2</v>
      </c>
      <c r="G87" s="35">
        <v>0.03</v>
      </c>
      <c r="H87" s="31">
        <f t="shared" si="5"/>
        <v>0.10455</v>
      </c>
    </row>
    <row r="88" spans="1:8" x14ac:dyDescent="0.35">
      <c r="A88" s="7" t="s">
        <v>76</v>
      </c>
      <c r="B88" s="6" t="s">
        <v>28</v>
      </c>
      <c r="C88" s="4" t="s">
        <v>86</v>
      </c>
      <c r="D88" s="19">
        <f>[1]Raamleping!D105</f>
        <v>1.5</v>
      </c>
      <c r="E88" s="26">
        <v>6.5000000000000002E-2</v>
      </c>
      <c r="F88" s="8">
        <f t="shared" si="4"/>
        <v>1.5974999999999999</v>
      </c>
      <c r="G88" s="4"/>
      <c r="H88" s="8">
        <f t="shared" si="5"/>
        <v>1.5974999999999999</v>
      </c>
    </row>
    <row r="89" spans="1:8" x14ac:dyDescent="0.35">
      <c r="A89" s="30">
        <v>200199</v>
      </c>
      <c r="B89" s="32" t="s">
        <v>82</v>
      </c>
      <c r="C89" s="4" t="s">
        <v>86</v>
      </c>
      <c r="D89" s="19">
        <f>[1]Raamleping!D106</f>
        <v>0.25</v>
      </c>
      <c r="E89" s="26">
        <v>6.5000000000000002E-2</v>
      </c>
      <c r="F89" s="31">
        <f t="shared" si="4"/>
        <v>0.26624999999999999</v>
      </c>
      <c r="G89" s="35">
        <v>0.06</v>
      </c>
      <c r="H89" s="31">
        <f t="shared" si="5"/>
        <v>0.32624999999999998</v>
      </c>
    </row>
    <row r="90" spans="1:8" x14ac:dyDescent="0.35">
      <c r="A90" s="30">
        <v>200201</v>
      </c>
      <c r="B90" s="32" t="s">
        <v>83</v>
      </c>
      <c r="C90" s="4" t="s">
        <v>86</v>
      </c>
      <c r="D90" s="19">
        <v>7.0000000000000007E-2</v>
      </c>
      <c r="E90" s="26">
        <v>6.5000000000000002E-2</v>
      </c>
      <c r="F90" s="31">
        <f t="shared" si="4"/>
        <v>7.4550000000000005E-2</v>
      </c>
      <c r="G90" s="35">
        <v>0.01</v>
      </c>
      <c r="H90" s="31">
        <f t="shared" si="5"/>
        <v>8.455E-2</v>
      </c>
    </row>
    <row r="91" spans="1:8" x14ac:dyDescent="0.35">
      <c r="A91" s="29">
        <v>200301</v>
      </c>
      <c r="B91" s="28" t="s">
        <v>84</v>
      </c>
      <c r="C91" s="4" t="s">
        <v>86</v>
      </c>
      <c r="D91" s="19">
        <v>0.09</v>
      </c>
      <c r="E91" s="26">
        <v>6.5000000000000002E-2</v>
      </c>
      <c r="F91" s="31">
        <f t="shared" si="4"/>
        <v>9.5849999999999991E-2</v>
      </c>
      <c r="G91" s="35">
        <v>0.06</v>
      </c>
      <c r="H91" s="31">
        <f t="shared" si="5"/>
        <v>0.15584999999999999</v>
      </c>
    </row>
    <row r="92" spans="1:8" x14ac:dyDescent="0.35">
      <c r="A92" s="29">
        <v>200307</v>
      </c>
      <c r="B92" s="28" t="s">
        <v>12</v>
      </c>
      <c r="C92" s="4" t="s">
        <v>86</v>
      </c>
      <c r="D92" s="19">
        <v>0.11</v>
      </c>
      <c r="E92" s="26">
        <v>6.5000000000000002E-2</v>
      </c>
      <c r="F92" s="31">
        <f t="shared" si="4"/>
        <v>0.11715</v>
      </c>
      <c r="G92" s="35">
        <v>0.03</v>
      </c>
      <c r="H92" s="31">
        <f t="shared" si="5"/>
        <v>0.14715</v>
      </c>
    </row>
    <row r="93" spans="1:8" x14ac:dyDescent="0.35">
      <c r="A93" s="29">
        <v>200398</v>
      </c>
      <c r="B93" s="28" t="s">
        <v>77</v>
      </c>
      <c r="C93" s="4" t="s">
        <v>86</v>
      </c>
      <c r="D93" s="19">
        <v>0.09</v>
      </c>
      <c r="E93" s="26">
        <v>6.5000000000000002E-2</v>
      </c>
      <c r="F93" s="31">
        <f t="shared" si="4"/>
        <v>9.5849999999999991E-2</v>
      </c>
      <c r="G93" s="35">
        <v>0.06</v>
      </c>
      <c r="H93" s="31">
        <f t="shared" si="5"/>
        <v>0.15584999999999999</v>
      </c>
    </row>
    <row r="94" spans="1:8" x14ac:dyDescent="0.35">
      <c r="A94" s="5">
        <v>900004</v>
      </c>
      <c r="B94" s="4" t="s">
        <v>78</v>
      </c>
      <c r="C94" s="4" t="s">
        <v>86</v>
      </c>
      <c r="D94" s="19">
        <f>[1]Raamleping!D111</f>
        <v>0.03</v>
      </c>
      <c r="E94" s="26">
        <v>6.5000000000000002E-2</v>
      </c>
      <c r="F94" s="8">
        <f t="shared" si="4"/>
        <v>3.1949999999999999E-2</v>
      </c>
      <c r="G94" s="4"/>
      <c r="H94" s="8">
        <f t="shared" si="5"/>
        <v>3.1949999999999999E-2</v>
      </c>
    </row>
    <row r="95" spans="1:8" x14ac:dyDescent="0.35">
      <c r="A95" s="14"/>
      <c r="B95" s="16" t="s">
        <v>133</v>
      </c>
      <c r="C95" s="17"/>
      <c r="D95" s="15">
        <f>SUM(D8:D94)</f>
        <v>908.71799999999996</v>
      </c>
      <c r="E95" s="15"/>
      <c r="F95" s="15">
        <f>SUM(F8:F94)</f>
        <v>967.78467000000069</v>
      </c>
      <c r="G95" s="15"/>
      <c r="H95" s="15">
        <f t="shared" ref="H95" si="6">SUM(H8:H94)</f>
        <v>981.94428945000027</v>
      </c>
    </row>
    <row r="96" spans="1:8" x14ac:dyDescent="0.35">
      <c r="A96" s="42" t="s">
        <v>129</v>
      </c>
      <c r="B96" s="43"/>
      <c r="C96" s="43"/>
      <c r="D96" s="43"/>
      <c r="E96" s="43"/>
      <c r="F96" s="43"/>
    </row>
    <row r="97" spans="1:6" x14ac:dyDescent="0.35">
      <c r="A97" s="41"/>
      <c r="B97" s="41"/>
      <c r="C97" s="41"/>
      <c r="D97" s="41"/>
      <c r="E97" s="41"/>
      <c r="F97" s="41"/>
    </row>
    <row r="98" spans="1:6" x14ac:dyDescent="0.35">
      <c r="A98" t="s">
        <v>170</v>
      </c>
      <c r="D98" s="1"/>
      <c r="E98" s="1"/>
    </row>
    <row r="99" spans="1:6" x14ac:dyDescent="0.35">
      <c r="A99" s="41" t="s">
        <v>128</v>
      </c>
      <c r="B99" s="41"/>
      <c r="C99" s="41"/>
      <c r="D99" s="41"/>
      <c r="E99" s="41"/>
      <c r="F99" s="41"/>
    </row>
    <row r="100" spans="1:6" x14ac:dyDescent="0.35">
      <c r="A100" s="41"/>
      <c r="B100" s="41"/>
      <c r="C100" s="41"/>
      <c r="D100" s="41"/>
      <c r="E100" s="41"/>
      <c r="F100" s="41"/>
    </row>
    <row r="101" spans="1:6" x14ac:dyDescent="0.35">
      <c r="A101" t="s">
        <v>134</v>
      </c>
      <c r="B101"/>
      <c r="C101"/>
      <c r="D101" s="12"/>
      <c r="E101" s="12"/>
    </row>
    <row r="102" spans="1:6" x14ac:dyDescent="0.35">
      <c r="A102" t="s">
        <v>118</v>
      </c>
    </row>
    <row r="103" spans="1:6" x14ac:dyDescent="0.35">
      <c r="A103" s="18" t="s">
        <v>126</v>
      </c>
    </row>
    <row r="104" spans="1:6" x14ac:dyDescent="0.35">
      <c r="A104" s="18" t="s">
        <v>135</v>
      </c>
    </row>
  </sheetData>
  <autoFilter ref="A7:H104" xr:uid="{A153C65A-CE7B-460A-9FA1-4F3D3369EA3C}"/>
  <mergeCells count="2">
    <mergeCell ref="A96:F97"/>
    <mergeCell ref="A99:F100"/>
  </mergeCells>
  <pageMargins left="0.51181102362204722" right="0.51181102362204722" top="0.55118110236220474" bottom="0.55118110236220474" header="0.31496062992125984" footer="0.31496062992125984"/>
  <pageSetup paperSize="9" orientation="landscape" r:id="rId1"/>
  <headerFooter>
    <oddFooter>&amp;C&amp;9&amp;P/&amp;N</oddFooter>
  </headerFooter>
  <ignoredErrors>
    <ignoredError sqref="H41 H68" 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554FCC-1434-4252-A111-2A258DFFB816}">
  <dimension ref="A3:H104"/>
  <sheetViews>
    <sheetView view="pageLayout" zoomScaleNormal="100" workbookViewId="0">
      <selection activeCell="F9" sqref="F9:F94"/>
    </sheetView>
  </sheetViews>
  <sheetFormatPr defaultColWidth="9.1796875" defaultRowHeight="14.5" x14ac:dyDescent="0.35"/>
  <cols>
    <col min="1" max="1" width="15.453125" style="1" customWidth="1"/>
    <col min="2" max="2" width="54" style="1" customWidth="1"/>
    <col min="3" max="3" width="6.1796875" style="1" customWidth="1"/>
    <col min="4" max="5" width="10.54296875" style="10" customWidth="1"/>
    <col min="6" max="6" width="12" style="1" bestFit="1" customWidth="1"/>
    <col min="7" max="7" width="16.7265625" style="1" customWidth="1"/>
    <col min="8" max="8" width="10.26953125" style="1" customWidth="1"/>
    <col min="9" max="16384" width="9.1796875" style="1"/>
  </cols>
  <sheetData>
    <row r="3" spans="1:8" x14ac:dyDescent="0.35">
      <c r="A3" s="3" t="s">
        <v>173</v>
      </c>
    </row>
    <row r="5" spans="1:8" x14ac:dyDescent="0.35">
      <c r="A5" s="1" t="s">
        <v>87</v>
      </c>
      <c r="B5" s="11" t="s">
        <v>139</v>
      </c>
    </row>
    <row r="6" spans="1:8" x14ac:dyDescent="0.35">
      <c r="A6" s="2" t="s">
        <v>88</v>
      </c>
      <c r="B6" s="11">
        <v>10306958</v>
      </c>
    </row>
    <row r="7" spans="1:8" ht="88.5" customHeight="1" x14ac:dyDescent="0.35">
      <c r="A7" s="9" t="s">
        <v>108</v>
      </c>
      <c r="B7" s="9" t="s">
        <v>104</v>
      </c>
      <c r="C7" s="9" t="s">
        <v>85</v>
      </c>
      <c r="D7" s="8" t="s">
        <v>130</v>
      </c>
      <c r="E7" s="9" t="s">
        <v>140</v>
      </c>
      <c r="F7" s="9" t="s">
        <v>141</v>
      </c>
      <c r="G7" s="9" t="s">
        <v>187</v>
      </c>
      <c r="H7" s="9" t="s">
        <v>186</v>
      </c>
    </row>
    <row r="8" spans="1:8" x14ac:dyDescent="0.35">
      <c r="A8" s="28" t="s">
        <v>105</v>
      </c>
      <c r="B8" s="28" t="s">
        <v>151</v>
      </c>
      <c r="C8" s="4" t="s">
        <v>113</v>
      </c>
      <c r="D8" s="19">
        <f>[1]Raamleping!D14</f>
        <v>209.33899999999997</v>
      </c>
      <c r="E8" s="26">
        <v>6.5000000000000002E-2</v>
      </c>
      <c r="F8" s="31">
        <f t="shared" ref="F8:F39" si="0">D8+(D8*E8)</f>
        <v>222.94603499999997</v>
      </c>
      <c r="G8" s="34">
        <v>3.5000000000000003E-2</v>
      </c>
      <c r="H8" s="31">
        <f>F8+(F8*G8)</f>
        <v>230.74914622499998</v>
      </c>
    </row>
    <row r="9" spans="1:8" ht="29" x14ac:dyDescent="0.35">
      <c r="A9" s="4" t="s">
        <v>109</v>
      </c>
      <c r="B9" s="4" t="s">
        <v>103</v>
      </c>
      <c r="C9" s="4" t="s">
        <v>114</v>
      </c>
      <c r="D9" s="19">
        <v>20</v>
      </c>
      <c r="E9" s="26">
        <v>6.5000000000000002E-2</v>
      </c>
      <c r="F9" s="8">
        <f t="shared" si="0"/>
        <v>21.3</v>
      </c>
      <c r="G9" s="4"/>
      <c r="H9" s="8">
        <f t="shared" ref="H9:H72" si="1">F9+G9</f>
        <v>21.3</v>
      </c>
    </row>
    <row r="10" spans="1:8" x14ac:dyDescent="0.35">
      <c r="A10" s="28" t="s">
        <v>109</v>
      </c>
      <c r="B10" s="28" t="s">
        <v>127</v>
      </c>
      <c r="C10" s="4" t="s">
        <v>114</v>
      </c>
      <c r="D10" s="19">
        <v>30</v>
      </c>
      <c r="E10" s="26">
        <v>6.5000000000000002E-2</v>
      </c>
      <c r="F10" s="31">
        <f t="shared" si="0"/>
        <v>31.95</v>
      </c>
      <c r="G10" s="34">
        <v>3.5000000000000003E-2</v>
      </c>
      <c r="H10" s="31">
        <f>F10+(F10*G10)</f>
        <v>33.068249999999999</v>
      </c>
    </row>
    <row r="11" spans="1:8" ht="29" x14ac:dyDescent="0.35">
      <c r="A11" s="28" t="s">
        <v>110</v>
      </c>
      <c r="B11" s="28" t="s">
        <v>111</v>
      </c>
      <c r="C11" s="4" t="s">
        <v>115</v>
      </c>
      <c r="D11" s="19">
        <v>40</v>
      </c>
      <c r="E11" s="26">
        <v>6.5000000000000002E-2</v>
      </c>
      <c r="F11" s="31">
        <f t="shared" si="0"/>
        <v>42.6</v>
      </c>
      <c r="G11" s="34">
        <v>3.5000000000000003E-2</v>
      </c>
      <c r="H11" s="31">
        <f t="shared" ref="H11:H12" si="2">F11+(F11*G11)</f>
        <v>44.091000000000001</v>
      </c>
    </row>
    <row r="12" spans="1:8" ht="29" x14ac:dyDescent="0.35">
      <c r="A12" s="28" t="s">
        <v>110</v>
      </c>
      <c r="B12" s="28" t="s">
        <v>112</v>
      </c>
      <c r="C12" s="4" t="s">
        <v>115</v>
      </c>
      <c r="D12" s="19">
        <v>50</v>
      </c>
      <c r="E12" s="26">
        <v>6.5000000000000002E-2</v>
      </c>
      <c r="F12" s="31">
        <f t="shared" si="0"/>
        <v>53.25</v>
      </c>
      <c r="G12" s="34">
        <v>3.5000000000000003E-2</v>
      </c>
      <c r="H12" s="31">
        <f t="shared" si="2"/>
        <v>55.113750000000003</v>
      </c>
    </row>
    <row r="13" spans="1:8" ht="29" x14ac:dyDescent="0.35">
      <c r="A13" s="4" t="s">
        <v>107</v>
      </c>
      <c r="B13" s="4" t="s">
        <v>89</v>
      </c>
      <c r="C13" s="4" t="s">
        <v>116</v>
      </c>
      <c r="D13" s="19">
        <v>0.45</v>
      </c>
      <c r="E13" s="26">
        <v>6.5000000000000002E-2</v>
      </c>
      <c r="F13" s="8">
        <f t="shared" si="0"/>
        <v>0.47925000000000001</v>
      </c>
      <c r="G13" s="4"/>
      <c r="H13" s="8">
        <f t="shared" si="1"/>
        <v>0.47925000000000001</v>
      </c>
    </row>
    <row r="14" spans="1:8" x14ac:dyDescent="0.35">
      <c r="A14" s="4" t="s">
        <v>107</v>
      </c>
      <c r="B14" s="6" t="s">
        <v>119</v>
      </c>
      <c r="C14" s="4" t="s">
        <v>116</v>
      </c>
      <c r="D14" s="19">
        <v>0.5</v>
      </c>
      <c r="E14" s="26">
        <v>6.5000000000000002E-2</v>
      </c>
      <c r="F14" s="8">
        <f t="shared" si="0"/>
        <v>0.53249999999999997</v>
      </c>
      <c r="G14" s="4"/>
      <c r="H14" s="8">
        <f t="shared" si="1"/>
        <v>0.53249999999999997</v>
      </c>
    </row>
    <row r="15" spans="1:8" x14ac:dyDescent="0.35">
      <c r="A15" s="4" t="s">
        <v>107</v>
      </c>
      <c r="B15" s="6" t="s">
        <v>94</v>
      </c>
      <c r="C15" s="4" t="s">
        <v>116</v>
      </c>
      <c r="D15" s="19">
        <v>0.5</v>
      </c>
      <c r="E15" s="26">
        <v>6.5000000000000002E-2</v>
      </c>
      <c r="F15" s="8">
        <f t="shared" si="0"/>
        <v>0.53249999999999997</v>
      </c>
      <c r="G15" s="4"/>
      <c r="H15" s="8">
        <f t="shared" si="1"/>
        <v>0.53249999999999997</v>
      </c>
    </row>
    <row r="16" spans="1:8" x14ac:dyDescent="0.35">
      <c r="A16" s="4" t="s">
        <v>107</v>
      </c>
      <c r="B16" s="4" t="s">
        <v>123</v>
      </c>
      <c r="C16" s="4" t="s">
        <v>116</v>
      </c>
      <c r="D16" s="19">
        <v>0.5</v>
      </c>
      <c r="E16" s="26">
        <v>6.5000000000000002E-2</v>
      </c>
      <c r="F16" s="8">
        <f t="shared" si="0"/>
        <v>0.53249999999999997</v>
      </c>
      <c r="G16" s="4"/>
      <c r="H16" s="8">
        <f t="shared" si="1"/>
        <v>0.53249999999999997</v>
      </c>
    </row>
    <row r="17" spans="1:8" ht="29" x14ac:dyDescent="0.35">
      <c r="A17" s="4" t="s">
        <v>107</v>
      </c>
      <c r="B17" s="4" t="s">
        <v>124</v>
      </c>
      <c r="C17" s="4" t="s">
        <v>116</v>
      </c>
      <c r="D17" s="19">
        <v>1.95</v>
      </c>
      <c r="E17" s="26">
        <v>6.5000000000000002E-2</v>
      </c>
      <c r="F17" s="8">
        <f t="shared" si="0"/>
        <v>2.0767500000000001</v>
      </c>
      <c r="G17" s="4"/>
      <c r="H17" s="8">
        <f t="shared" si="1"/>
        <v>2.0767500000000001</v>
      </c>
    </row>
    <row r="18" spans="1:8" x14ac:dyDescent="0.35">
      <c r="A18" s="4" t="s">
        <v>107</v>
      </c>
      <c r="B18" s="4" t="s">
        <v>120</v>
      </c>
      <c r="C18" s="4" t="s">
        <v>116</v>
      </c>
      <c r="D18" s="19">
        <v>1.95</v>
      </c>
      <c r="E18" s="26">
        <v>6.5000000000000002E-2</v>
      </c>
      <c r="F18" s="8">
        <f t="shared" si="0"/>
        <v>2.0767500000000001</v>
      </c>
      <c r="G18" s="4"/>
      <c r="H18" s="8">
        <f t="shared" si="1"/>
        <v>2.0767500000000001</v>
      </c>
    </row>
    <row r="19" spans="1:8" ht="29" x14ac:dyDescent="0.35">
      <c r="A19" s="4" t="s">
        <v>107</v>
      </c>
      <c r="B19" s="4" t="s">
        <v>93</v>
      </c>
      <c r="C19" s="4" t="s">
        <v>116</v>
      </c>
      <c r="D19" s="19">
        <v>5</v>
      </c>
      <c r="E19" s="26">
        <v>6.5000000000000002E-2</v>
      </c>
      <c r="F19" s="8">
        <f t="shared" si="0"/>
        <v>5.3250000000000002</v>
      </c>
      <c r="G19" s="4"/>
      <c r="H19" s="8">
        <f t="shared" si="1"/>
        <v>5.3250000000000002</v>
      </c>
    </row>
    <row r="20" spans="1:8" x14ac:dyDescent="0.35">
      <c r="A20" s="4" t="s">
        <v>107</v>
      </c>
      <c r="B20" s="4" t="s">
        <v>90</v>
      </c>
      <c r="C20" s="4" t="s">
        <v>116</v>
      </c>
      <c r="D20" s="19">
        <f>[1]Raamleping!D36</f>
        <v>3</v>
      </c>
      <c r="E20" s="26">
        <v>6.5000000000000002E-2</v>
      </c>
      <c r="F20" s="8">
        <f t="shared" si="0"/>
        <v>3.1949999999999998</v>
      </c>
      <c r="G20" s="4"/>
      <c r="H20" s="8">
        <f t="shared" si="1"/>
        <v>3.1949999999999998</v>
      </c>
    </row>
    <row r="21" spans="1:8" x14ac:dyDescent="0.35">
      <c r="A21" s="4" t="s">
        <v>107</v>
      </c>
      <c r="B21" s="4" t="s">
        <v>121</v>
      </c>
      <c r="C21" s="4" t="s">
        <v>116</v>
      </c>
      <c r="D21" s="19">
        <v>2.6</v>
      </c>
      <c r="E21" s="26">
        <v>6.5000000000000002E-2</v>
      </c>
      <c r="F21" s="8">
        <f t="shared" si="0"/>
        <v>2.7690000000000001</v>
      </c>
      <c r="G21" s="4"/>
      <c r="H21" s="8">
        <f t="shared" si="1"/>
        <v>2.7690000000000001</v>
      </c>
    </row>
    <row r="22" spans="1:8" x14ac:dyDescent="0.35">
      <c r="A22" s="4" t="s">
        <v>107</v>
      </c>
      <c r="B22" s="4" t="s">
        <v>97</v>
      </c>
      <c r="C22" s="4" t="s">
        <v>116</v>
      </c>
      <c r="D22" s="19">
        <v>14</v>
      </c>
      <c r="E22" s="26">
        <v>6.5000000000000002E-2</v>
      </c>
      <c r="F22" s="8">
        <f t="shared" si="0"/>
        <v>14.91</v>
      </c>
      <c r="G22" s="4"/>
      <c r="H22" s="8">
        <f t="shared" si="1"/>
        <v>14.91</v>
      </c>
    </row>
    <row r="23" spans="1:8" x14ac:dyDescent="0.35">
      <c r="A23" s="4" t="s">
        <v>107</v>
      </c>
      <c r="B23" s="4" t="s">
        <v>98</v>
      </c>
      <c r="C23" s="4" t="s">
        <v>116</v>
      </c>
      <c r="D23" s="19">
        <v>14</v>
      </c>
      <c r="E23" s="26">
        <v>6.5000000000000002E-2</v>
      </c>
      <c r="F23" s="8">
        <f t="shared" si="0"/>
        <v>14.91</v>
      </c>
      <c r="G23" s="4"/>
      <c r="H23" s="8">
        <f t="shared" si="1"/>
        <v>14.91</v>
      </c>
    </row>
    <row r="24" spans="1:8" x14ac:dyDescent="0.35">
      <c r="A24" s="4" t="s">
        <v>107</v>
      </c>
      <c r="B24" s="4" t="s">
        <v>99</v>
      </c>
      <c r="C24" s="4" t="s">
        <v>116</v>
      </c>
      <c r="D24" s="19">
        <v>25</v>
      </c>
      <c r="E24" s="26">
        <v>6.5000000000000002E-2</v>
      </c>
      <c r="F24" s="8">
        <f t="shared" si="0"/>
        <v>26.625</v>
      </c>
      <c r="G24" s="4"/>
      <c r="H24" s="8">
        <f t="shared" si="1"/>
        <v>26.625</v>
      </c>
    </row>
    <row r="25" spans="1:8" x14ac:dyDescent="0.35">
      <c r="A25" s="4" t="s">
        <v>107</v>
      </c>
      <c r="B25" s="4" t="s">
        <v>100</v>
      </c>
      <c r="C25" s="4" t="s">
        <v>116</v>
      </c>
      <c r="D25" s="19">
        <v>50</v>
      </c>
      <c r="E25" s="26">
        <v>6.5000000000000002E-2</v>
      </c>
      <c r="F25" s="8">
        <f t="shared" si="0"/>
        <v>53.25</v>
      </c>
      <c r="G25" s="4"/>
      <c r="H25" s="8">
        <f t="shared" si="1"/>
        <v>53.25</v>
      </c>
    </row>
    <row r="26" spans="1:8" x14ac:dyDescent="0.35">
      <c r="A26" s="4" t="s">
        <v>107</v>
      </c>
      <c r="B26" s="4" t="s">
        <v>101</v>
      </c>
      <c r="C26" s="4" t="s">
        <v>116</v>
      </c>
      <c r="D26" s="19">
        <v>50</v>
      </c>
      <c r="E26" s="26">
        <v>6.5000000000000002E-2</v>
      </c>
      <c r="F26" s="8">
        <f t="shared" si="0"/>
        <v>53.25</v>
      </c>
      <c r="G26" s="4"/>
      <c r="H26" s="8">
        <f t="shared" si="1"/>
        <v>53.25</v>
      </c>
    </row>
    <row r="27" spans="1:8" x14ac:dyDescent="0.35">
      <c r="A27" s="4" t="s">
        <v>107</v>
      </c>
      <c r="B27" s="6" t="s">
        <v>122</v>
      </c>
      <c r="C27" s="4" t="s">
        <v>116</v>
      </c>
      <c r="D27" s="19">
        <v>50</v>
      </c>
      <c r="E27" s="26">
        <v>6.5000000000000002E-2</v>
      </c>
      <c r="F27" s="8">
        <f t="shared" si="0"/>
        <v>53.25</v>
      </c>
      <c r="G27" s="4"/>
      <c r="H27" s="8">
        <f t="shared" si="1"/>
        <v>53.25</v>
      </c>
    </row>
    <row r="28" spans="1:8" x14ac:dyDescent="0.35">
      <c r="A28" s="4" t="s">
        <v>107</v>
      </c>
      <c r="B28" s="4" t="s">
        <v>102</v>
      </c>
      <c r="C28" s="4" t="s">
        <v>116</v>
      </c>
      <c r="D28" s="19">
        <v>65</v>
      </c>
      <c r="E28" s="26">
        <v>6.5000000000000002E-2</v>
      </c>
      <c r="F28" s="8">
        <f t="shared" si="0"/>
        <v>69.224999999999994</v>
      </c>
      <c r="G28" s="4"/>
      <c r="H28" s="8">
        <f t="shared" si="1"/>
        <v>69.224999999999994</v>
      </c>
    </row>
    <row r="29" spans="1:8" x14ac:dyDescent="0.35">
      <c r="A29" s="4" t="s">
        <v>107</v>
      </c>
      <c r="B29" s="4" t="s">
        <v>92</v>
      </c>
      <c r="C29" s="4" t="s">
        <v>116</v>
      </c>
      <c r="D29" s="19">
        <v>102</v>
      </c>
      <c r="E29" s="26">
        <v>6.5000000000000002E-2</v>
      </c>
      <c r="F29" s="8">
        <f t="shared" si="0"/>
        <v>108.63</v>
      </c>
      <c r="G29" s="4"/>
      <c r="H29" s="8">
        <f t="shared" si="1"/>
        <v>108.63</v>
      </c>
    </row>
    <row r="30" spans="1:8" x14ac:dyDescent="0.35">
      <c r="A30" s="4" t="s">
        <v>107</v>
      </c>
      <c r="B30" s="6" t="s">
        <v>117</v>
      </c>
      <c r="C30" s="4" t="s">
        <v>116</v>
      </c>
      <c r="D30" s="19">
        <v>100</v>
      </c>
      <c r="E30" s="26">
        <v>6.5000000000000002E-2</v>
      </c>
      <c r="F30" s="8">
        <f t="shared" si="0"/>
        <v>106.5</v>
      </c>
      <c r="G30" s="4"/>
      <c r="H30" s="8">
        <f t="shared" si="1"/>
        <v>106.5</v>
      </c>
    </row>
    <row r="31" spans="1:8" ht="29" x14ac:dyDescent="0.35">
      <c r="A31" s="4" t="s">
        <v>106</v>
      </c>
      <c r="B31" s="4" t="s">
        <v>95</v>
      </c>
      <c r="C31" s="4" t="s">
        <v>115</v>
      </c>
      <c r="D31" s="19">
        <v>5</v>
      </c>
      <c r="E31" s="26">
        <v>6.5000000000000002E-2</v>
      </c>
      <c r="F31" s="8">
        <f t="shared" si="0"/>
        <v>5.3250000000000002</v>
      </c>
      <c r="G31" s="4"/>
      <c r="H31" s="8">
        <f t="shared" si="1"/>
        <v>5.3250000000000002</v>
      </c>
    </row>
    <row r="32" spans="1:8" ht="29" x14ac:dyDescent="0.35">
      <c r="A32" s="4" t="s">
        <v>106</v>
      </c>
      <c r="B32" s="4" t="s">
        <v>96</v>
      </c>
      <c r="C32" s="4" t="s">
        <v>115</v>
      </c>
      <c r="D32" s="19">
        <v>10</v>
      </c>
      <c r="E32" s="26">
        <v>6.5000000000000002E-2</v>
      </c>
      <c r="F32" s="8">
        <f t="shared" si="0"/>
        <v>10.65</v>
      </c>
      <c r="G32" s="4"/>
      <c r="H32" s="8">
        <f t="shared" si="1"/>
        <v>10.65</v>
      </c>
    </row>
    <row r="33" spans="1:8" x14ac:dyDescent="0.35">
      <c r="A33" s="4" t="s">
        <v>106</v>
      </c>
      <c r="B33" s="4" t="s">
        <v>91</v>
      </c>
      <c r="C33" s="4" t="s">
        <v>115</v>
      </c>
      <c r="D33" s="19">
        <f>[1]Raamleping!D49</f>
        <v>9.9</v>
      </c>
      <c r="E33" s="26">
        <v>6.5000000000000002E-2</v>
      </c>
      <c r="F33" s="8">
        <f t="shared" si="0"/>
        <v>10.5435</v>
      </c>
      <c r="G33" s="4"/>
      <c r="H33" s="8">
        <f t="shared" si="1"/>
        <v>10.5435</v>
      </c>
    </row>
    <row r="34" spans="1:8" ht="29" x14ac:dyDescent="0.35">
      <c r="A34" s="4" t="s">
        <v>46</v>
      </c>
      <c r="B34" s="4" t="s">
        <v>19</v>
      </c>
      <c r="C34" s="4" t="s">
        <v>86</v>
      </c>
      <c r="D34" s="19">
        <v>0.5</v>
      </c>
      <c r="E34" s="26">
        <v>6.5000000000000002E-2</v>
      </c>
      <c r="F34" s="8">
        <f t="shared" si="0"/>
        <v>0.53249999999999997</v>
      </c>
      <c r="G34" s="4"/>
      <c r="H34" s="8">
        <f t="shared" si="1"/>
        <v>0.53249999999999997</v>
      </c>
    </row>
    <row r="35" spans="1:8" x14ac:dyDescent="0.35">
      <c r="A35" s="4" t="s">
        <v>47</v>
      </c>
      <c r="B35" s="13" t="s">
        <v>20</v>
      </c>
      <c r="C35" s="4" t="s">
        <v>86</v>
      </c>
      <c r="D35" s="19">
        <v>0.5</v>
      </c>
      <c r="E35" s="26">
        <v>6.5000000000000002E-2</v>
      </c>
      <c r="F35" s="8">
        <f t="shared" si="0"/>
        <v>0.53249999999999997</v>
      </c>
      <c r="G35" s="4"/>
      <c r="H35" s="8">
        <f t="shared" si="1"/>
        <v>0.53249999999999997</v>
      </c>
    </row>
    <row r="36" spans="1:8" ht="43.5" x14ac:dyDescent="0.35">
      <c r="A36" s="47">
        <v>100101</v>
      </c>
      <c r="B36" s="48" t="s">
        <v>79</v>
      </c>
      <c r="C36" s="4" t="s">
        <v>86</v>
      </c>
      <c r="D36" s="19">
        <v>0.08</v>
      </c>
      <c r="E36" s="26">
        <v>6.5000000000000002E-2</v>
      </c>
      <c r="F36" s="50">
        <f t="shared" si="0"/>
        <v>8.5199999999999998E-2</v>
      </c>
      <c r="G36" s="49"/>
      <c r="H36" s="50">
        <f t="shared" si="1"/>
        <v>8.5199999999999998E-2</v>
      </c>
    </row>
    <row r="37" spans="1:8" x14ac:dyDescent="0.35">
      <c r="A37" s="4" t="s">
        <v>60</v>
      </c>
      <c r="B37" s="4" t="s">
        <v>31</v>
      </c>
      <c r="C37" s="4" t="s">
        <v>86</v>
      </c>
      <c r="D37" s="19">
        <v>0.06</v>
      </c>
      <c r="E37" s="26">
        <v>6.5000000000000002E-2</v>
      </c>
      <c r="F37" s="8">
        <f t="shared" si="0"/>
        <v>6.3899999999999998E-2</v>
      </c>
      <c r="G37" s="4"/>
      <c r="H37" s="8">
        <f t="shared" si="1"/>
        <v>6.3899999999999998E-2</v>
      </c>
    </row>
    <row r="38" spans="1:8" x14ac:dyDescent="0.35">
      <c r="A38" s="6" t="s">
        <v>61</v>
      </c>
      <c r="B38" s="6" t="s">
        <v>32</v>
      </c>
      <c r="C38" s="4" t="s">
        <v>86</v>
      </c>
      <c r="D38" s="19">
        <v>0.06</v>
      </c>
      <c r="E38" s="26">
        <v>6.5000000000000002E-2</v>
      </c>
      <c r="F38" s="8">
        <f t="shared" si="0"/>
        <v>6.3899999999999998E-2</v>
      </c>
      <c r="G38" s="4"/>
      <c r="H38" s="8">
        <f t="shared" si="1"/>
        <v>6.3899999999999998E-2</v>
      </c>
    </row>
    <row r="39" spans="1:8" x14ac:dyDescent="0.35">
      <c r="A39" s="6" t="s">
        <v>62</v>
      </c>
      <c r="B39" s="6" t="s">
        <v>33</v>
      </c>
      <c r="C39" s="4" t="s">
        <v>86</v>
      </c>
      <c r="D39" s="19">
        <v>0.04</v>
      </c>
      <c r="E39" s="26">
        <v>6.5000000000000002E-2</v>
      </c>
      <c r="F39" s="8">
        <f t="shared" si="0"/>
        <v>4.2599999999999999E-2</v>
      </c>
      <c r="G39" s="4"/>
      <c r="H39" s="8">
        <f t="shared" si="1"/>
        <v>4.2599999999999999E-2</v>
      </c>
    </row>
    <row r="40" spans="1:8" x14ac:dyDescent="0.35">
      <c r="A40" s="6" t="s">
        <v>63</v>
      </c>
      <c r="B40" s="6" t="s">
        <v>34</v>
      </c>
      <c r="C40" s="4" t="s">
        <v>86</v>
      </c>
      <c r="D40" s="19">
        <v>0.2</v>
      </c>
      <c r="E40" s="26">
        <v>6.5000000000000002E-2</v>
      </c>
      <c r="F40" s="8">
        <f t="shared" ref="F40:F71" si="3">D40+(D40*E40)</f>
        <v>0.21300000000000002</v>
      </c>
      <c r="G40" s="4"/>
      <c r="H40" s="8">
        <f t="shared" si="1"/>
        <v>0.21300000000000002</v>
      </c>
    </row>
    <row r="41" spans="1:8" x14ac:dyDescent="0.35">
      <c r="A41" s="47">
        <v>150101</v>
      </c>
      <c r="B41" s="38" t="s">
        <v>80</v>
      </c>
      <c r="C41" s="4" t="s">
        <v>86</v>
      </c>
      <c r="D41" s="19">
        <v>0</v>
      </c>
      <c r="E41" s="26">
        <v>6.5000000000000002E-2</v>
      </c>
      <c r="F41" s="50">
        <f t="shared" si="3"/>
        <v>0</v>
      </c>
      <c r="G41" s="51"/>
      <c r="H41" s="50">
        <f>ROUNDUP(F41+G41,2)</f>
        <v>0</v>
      </c>
    </row>
    <row r="42" spans="1:8" x14ac:dyDescent="0.35">
      <c r="A42" s="30">
        <v>150102</v>
      </c>
      <c r="B42" s="32" t="s">
        <v>36</v>
      </c>
      <c r="C42" s="4" t="s">
        <v>86</v>
      </c>
      <c r="D42" s="19">
        <v>0</v>
      </c>
      <c r="E42" s="26">
        <v>6.5000000000000002E-2</v>
      </c>
      <c r="F42" s="31">
        <f t="shared" si="3"/>
        <v>0</v>
      </c>
      <c r="G42" s="35">
        <v>0.02</v>
      </c>
      <c r="H42" s="31">
        <f t="shared" si="1"/>
        <v>0.02</v>
      </c>
    </row>
    <row r="43" spans="1:8" x14ac:dyDescent="0.35">
      <c r="A43" s="7">
        <v>150103</v>
      </c>
      <c r="B43" s="6" t="s">
        <v>0</v>
      </c>
      <c r="C43" s="4" t="s">
        <v>86</v>
      </c>
      <c r="D43" s="19">
        <v>0</v>
      </c>
      <c r="E43" s="26">
        <v>6.5000000000000002E-2</v>
      </c>
      <c r="F43" s="8">
        <f t="shared" si="3"/>
        <v>0</v>
      </c>
      <c r="G43" s="4"/>
      <c r="H43" s="8">
        <f t="shared" si="1"/>
        <v>0</v>
      </c>
    </row>
    <row r="44" spans="1:8" x14ac:dyDescent="0.35">
      <c r="A44" s="5">
        <v>150104</v>
      </c>
      <c r="B44" s="4" t="s">
        <v>3</v>
      </c>
      <c r="C44" s="4" t="s">
        <v>86</v>
      </c>
      <c r="D44" s="19">
        <f>[1]Raamleping!D61</f>
        <v>0</v>
      </c>
      <c r="E44" s="26">
        <v>6.5000000000000002E-2</v>
      </c>
      <c r="F44" s="8">
        <f t="shared" si="3"/>
        <v>0</v>
      </c>
      <c r="G44" s="4"/>
      <c r="H44" s="8">
        <f t="shared" si="1"/>
        <v>0</v>
      </c>
    </row>
    <row r="45" spans="1:8" x14ac:dyDescent="0.35">
      <c r="A45" s="29">
        <v>150106</v>
      </c>
      <c r="B45" s="28" t="s">
        <v>2</v>
      </c>
      <c r="C45" s="4" t="s">
        <v>86</v>
      </c>
      <c r="D45" s="19">
        <v>0.1</v>
      </c>
      <c r="E45" s="26">
        <v>6.5000000000000002E-2</v>
      </c>
      <c r="F45" s="31">
        <f t="shared" si="3"/>
        <v>0.10650000000000001</v>
      </c>
      <c r="G45" s="35">
        <v>0.02</v>
      </c>
      <c r="H45" s="31">
        <f t="shared" si="1"/>
        <v>0.1265</v>
      </c>
    </row>
    <row r="46" spans="1:8" ht="29" x14ac:dyDescent="0.35">
      <c r="A46" s="4" t="s">
        <v>48</v>
      </c>
      <c r="B46" s="4" t="s">
        <v>21</v>
      </c>
      <c r="C46" s="4" t="s">
        <v>86</v>
      </c>
      <c r="D46" s="19">
        <v>0.3</v>
      </c>
      <c r="E46" s="26">
        <v>6.5000000000000002E-2</v>
      </c>
      <c r="F46" s="8">
        <f t="shared" si="3"/>
        <v>0.31950000000000001</v>
      </c>
      <c r="G46" s="4"/>
      <c r="H46" s="8">
        <f t="shared" si="1"/>
        <v>0.31950000000000001</v>
      </c>
    </row>
    <row r="47" spans="1:8" x14ac:dyDescent="0.35">
      <c r="A47" s="4" t="s">
        <v>49</v>
      </c>
      <c r="B47" s="4" t="s">
        <v>22</v>
      </c>
      <c r="C47" s="4" t="s">
        <v>86</v>
      </c>
      <c r="D47" s="19">
        <v>0.3</v>
      </c>
      <c r="E47" s="26">
        <v>6.5000000000000002E-2</v>
      </c>
      <c r="F47" s="8">
        <f t="shared" si="3"/>
        <v>0.31950000000000001</v>
      </c>
      <c r="G47" s="4"/>
      <c r="H47" s="8">
        <f t="shared" si="1"/>
        <v>0.31950000000000001</v>
      </c>
    </row>
    <row r="48" spans="1:8" ht="43.5" x14ac:dyDescent="0.35">
      <c r="A48" s="4" t="s">
        <v>50</v>
      </c>
      <c r="B48" s="4" t="s">
        <v>23</v>
      </c>
      <c r="C48" s="4" t="s">
        <v>86</v>
      </c>
      <c r="D48" s="19">
        <f>[1]Raamleping!D65</f>
        <v>0.6</v>
      </c>
      <c r="E48" s="26">
        <v>6.5000000000000002E-2</v>
      </c>
      <c r="F48" s="8">
        <f t="shared" si="3"/>
        <v>0.63900000000000001</v>
      </c>
      <c r="G48" s="4"/>
      <c r="H48" s="8">
        <f t="shared" si="1"/>
        <v>0.63900000000000001</v>
      </c>
    </row>
    <row r="49" spans="1:8" x14ac:dyDescent="0.35">
      <c r="A49" s="29">
        <v>150203</v>
      </c>
      <c r="B49" s="33" t="s">
        <v>65</v>
      </c>
      <c r="C49" s="4" t="s">
        <v>86</v>
      </c>
      <c r="D49" s="19">
        <v>0.12</v>
      </c>
      <c r="E49" s="26">
        <v>6.5000000000000002E-2</v>
      </c>
      <c r="F49" s="31">
        <f t="shared" si="3"/>
        <v>0.1278</v>
      </c>
      <c r="G49" s="35">
        <v>0.06</v>
      </c>
      <c r="H49" s="31">
        <f t="shared" si="1"/>
        <v>0.18779999999999999</v>
      </c>
    </row>
    <row r="50" spans="1:8" x14ac:dyDescent="0.35">
      <c r="A50" s="5">
        <v>16010301</v>
      </c>
      <c r="B50" s="4" t="s">
        <v>4</v>
      </c>
      <c r="C50" s="4" t="s">
        <v>86</v>
      </c>
      <c r="D50" s="19">
        <v>0</v>
      </c>
      <c r="E50" s="26">
        <v>6.5000000000000002E-2</v>
      </c>
      <c r="F50" s="8">
        <f t="shared" si="3"/>
        <v>0</v>
      </c>
      <c r="G50" s="4"/>
      <c r="H50" s="8">
        <f t="shared" si="1"/>
        <v>0</v>
      </c>
    </row>
    <row r="51" spans="1:8" x14ac:dyDescent="0.35">
      <c r="A51" s="5">
        <v>16010303</v>
      </c>
      <c r="B51" s="4" t="s">
        <v>5</v>
      </c>
      <c r="C51" s="4" t="s">
        <v>86</v>
      </c>
      <c r="D51" s="19">
        <v>0</v>
      </c>
      <c r="E51" s="26">
        <v>6.5000000000000002E-2</v>
      </c>
      <c r="F51" s="8">
        <f t="shared" si="3"/>
        <v>0</v>
      </c>
      <c r="G51" s="4"/>
      <c r="H51" s="8">
        <f t="shared" si="1"/>
        <v>0</v>
      </c>
    </row>
    <row r="52" spans="1:8" x14ac:dyDescent="0.35">
      <c r="A52" s="4" t="s">
        <v>51</v>
      </c>
      <c r="B52" s="4" t="s">
        <v>24</v>
      </c>
      <c r="C52" s="4" t="s">
        <v>86</v>
      </c>
      <c r="D52" s="19">
        <v>0.25</v>
      </c>
      <c r="E52" s="26">
        <v>6.5000000000000002E-2</v>
      </c>
      <c r="F52" s="8">
        <f t="shared" si="3"/>
        <v>0.26624999999999999</v>
      </c>
      <c r="G52" s="4"/>
      <c r="H52" s="8">
        <f t="shared" si="1"/>
        <v>0.26624999999999999</v>
      </c>
    </row>
    <row r="53" spans="1:8" x14ac:dyDescent="0.35">
      <c r="A53" s="4" t="s">
        <v>52</v>
      </c>
      <c r="B53" s="4" t="s">
        <v>39</v>
      </c>
      <c r="C53" s="4" t="s">
        <v>86</v>
      </c>
      <c r="D53" s="19">
        <f>[1]Raamleping!D70</f>
        <v>0.4</v>
      </c>
      <c r="E53" s="26">
        <v>6.5000000000000002E-2</v>
      </c>
      <c r="F53" s="8">
        <f t="shared" si="3"/>
        <v>0.42600000000000005</v>
      </c>
      <c r="G53" s="4"/>
      <c r="H53" s="8">
        <f t="shared" si="1"/>
        <v>0.42600000000000005</v>
      </c>
    </row>
    <row r="54" spans="1:8" ht="29" x14ac:dyDescent="0.35">
      <c r="A54" s="4" t="s">
        <v>53</v>
      </c>
      <c r="B54" s="4" t="s">
        <v>25</v>
      </c>
      <c r="C54" s="4" t="s">
        <v>86</v>
      </c>
      <c r="D54" s="19">
        <v>0.5</v>
      </c>
      <c r="E54" s="26">
        <v>6.5000000000000002E-2</v>
      </c>
      <c r="F54" s="8">
        <f t="shared" si="3"/>
        <v>0.53249999999999997</v>
      </c>
      <c r="G54" s="4"/>
      <c r="H54" s="8">
        <f t="shared" si="1"/>
        <v>0.53249999999999997</v>
      </c>
    </row>
    <row r="55" spans="1:8" ht="29" x14ac:dyDescent="0.35">
      <c r="A55" s="4" t="s">
        <v>54</v>
      </c>
      <c r="B55" s="4" t="s">
        <v>26</v>
      </c>
      <c r="C55" s="4" t="s">
        <v>86</v>
      </c>
      <c r="D55" s="19">
        <v>0.5</v>
      </c>
      <c r="E55" s="26">
        <v>6.5000000000000002E-2</v>
      </c>
      <c r="F55" s="8">
        <f t="shared" si="3"/>
        <v>0.53249999999999997</v>
      </c>
      <c r="G55" s="4"/>
      <c r="H55" s="8">
        <f t="shared" si="1"/>
        <v>0.53249999999999997</v>
      </c>
    </row>
    <row r="56" spans="1:8" ht="29" x14ac:dyDescent="0.35">
      <c r="A56" s="29">
        <v>160304</v>
      </c>
      <c r="B56" s="28" t="s">
        <v>66</v>
      </c>
      <c r="C56" s="4" t="s">
        <v>86</v>
      </c>
      <c r="D56" s="19">
        <f>[1]Raamleping!D73</f>
        <v>0.11</v>
      </c>
      <c r="E56" s="26">
        <v>6.5000000000000002E-2</v>
      </c>
      <c r="F56" s="31">
        <f t="shared" si="3"/>
        <v>0.11715</v>
      </c>
      <c r="G56" s="35">
        <v>0.06</v>
      </c>
      <c r="H56" s="31">
        <f t="shared" si="1"/>
        <v>0.17715</v>
      </c>
    </row>
    <row r="57" spans="1:8" ht="29" x14ac:dyDescent="0.35">
      <c r="A57" s="4" t="s">
        <v>67</v>
      </c>
      <c r="B57" s="4" t="s">
        <v>68</v>
      </c>
      <c r="C57" s="4" t="s">
        <v>86</v>
      </c>
      <c r="D57" s="19">
        <v>3.5</v>
      </c>
      <c r="E57" s="26">
        <v>6.5000000000000002E-2</v>
      </c>
      <c r="F57" s="8">
        <f t="shared" si="3"/>
        <v>3.7275</v>
      </c>
      <c r="G57" s="4"/>
      <c r="H57" s="8">
        <f t="shared" si="1"/>
        <v>3.7275</v>
      </c>
    </row>
    <row r="58" spans="1:8" x14ac:dyDescent="0.35">
      <c r="A58" s="4" t="s">
        <v>55</v>
      </c>
      <c r="B58" s="4" t="s">
        <v>40</v>
      </c>
      <c r="C58" s="4" t="s">
        <v>86</v>
      </c>
      <c r="D58" s="19">
        <f>[1]Raamleping!D75</f>
        <v>0</v>
      </c>
      <c r="E58" s="26">
        <v>6.5000000000000002E-2</v>
      </c>
      <c r="F58" s="8">
        <f t="shared" si="3"/>
        <v>0</v>
      </c>
      <c r="G58" s="4"/>
      <c r="H58" s="8">
        <f t="shared" si="1"/>
        <v>0</v>
      </c>
    </row>
    <row r="59" spans="1:8" x14ac:dyDescent="0.35">
      <c r="A59" s="6" t="s">
        <v>64</v>
      </c>
      <c r="B59" s="6" t="s">
        <v>35</v>
      </c>
      <c r="C59" s="4" t="s">
        <v>86</v>
      </c>
      <c r="D59" s="19">
        <v>1</v>
      </c>
      <c r="E59" s="26">
        <v>6.5000000000000002E-2</v>
      </c>
      <c r="F59" s="8">
        <f t="shared" si="3"/>
        <v>1.0649999999999999</v>
      </c>
      <c r="G59" s="4"/>
      <c r="H59" s="8">
        <f t="shared" si="1"/>
        <v>1.0649999999999999</v>
      </c>
    </row>
    <row r="60" spans="1:8" ht="29" x14ac:dyDescent="0.35">
      <c r="A60" s="5">
        <v>170107</v>
      </c>
      <c r="B60" s="4" t="s">
        <v>37</v>
      </c>
      <c r="C60" s="4" t="s">
        <v>86</v>
      </c>
      <c r="D60" s="19">
        <v>0.03</v>
      </c>
      <c r="E60" s="26">
        <v>6.5000000000000002E-2</v>
      </c>
      <c r="F60" s="8">
        <f t="shared" si="3"/>
        <v>3.1949999999999999E-2</v>
      </c>
      <c r="G60" s="4"/>
      <c r="H60" s="8">
        <f t="shared" si="1"/>
        <v>3.1949999999999999E-2</v>
      </c>
    </row>
    <row r="61" spans="1:8" x14ac:dyDescent="0.35">
      <c r="A61" s="5">
        <v>170201</v>
      </c>
      <c r="B61" s="4" t="s">
        <v>1</v>
      </c>
      <c r="C61" s="4" t="s">
        <v>86</v>
      </c>
      <c r="D61" s="19">
        <v>0.04</v>
      </c>
      <c r="E61" s="26">
        <v>6.5000000000000002E-2</v>
      </c>
      <c r="F61" s="8">
        <f t="shared" si="3"/>
        <v>4.2599999999999999E-2</v>
      </c>
      <c r="G61" s="4"/>
      <c r="H61" s="8">
        <f t="shared" si="1"/>
        <v>4.2599999999999999E-2</v>
      </c>
    </row>
    <row r="62" spans="1:8" ht="29" x14ac:dyDescent="0.35">
      <c r="A62" s="5">
        <v>170504</v>
      </c>
      <c r="B62" s="4" t="s">
        <v>6</v>
      </c>
      <c r="C62" s="4" t="s">
        <v>86</v>
      </c>
      <c r="D62" s="19">
        <v>0.03</v>
      </c>
      <c r="E62" s="26">
        <v>6.5000000000000002E-2</v>
      </c>
      <c r="F62" s="8">
        <f t="shared" si="3"/>
        <v>3.1949999999999999E-2</v>
      </c>
      <c r="G62" s="4"/>
      <c r="H62" s="8">
        <f t="shared" si="1"/>
        <v>3.1949999999999999E-2</v>
      </c>
    </row>
    <row r="63" spans="1:8" ht="29" x14ac:dyDescent="0.35">
      <c r="A63" s="29">
        <v>170904</v>
      </c>
      <c r="B63" s="28" t="s">
        <v>7</v>
      </c>
      <c r="C63" s="4" t="s">
        <v>86</v>
      </c>
      <c r="D63" s="19">
        <f>[1]Raamleping!D80</f>
        <v>0.11</v>
      </c>
      <c r="E63" s="26">
        <v>6.5000000000000002E-2</v>
      </c>
      <c r="F63" s="31">
        <f t="shared" si="3"/>
        <v>0.11715</v>
      </c>
      <c r="G63" s="35">
        <v>0.03</v>
      </c>
      <c r="H63" s="31">
        <f t="shared" si="1"/>
        <v>0.14715</v>
      </c>
    </row>
    <row r="64" spans="1:8" ht="29" x14ac:dyDescent="0.35">
      <c r="A64" s="4" t="s">
        <v>56</v>
      </c>
      <c r="B64" s="4" t="s">
        <v>27</v>
      </c>
      <c r="C64" s="4" t="s">
        <v>86</v>
      </c>
      <c r="D64" s="19">
        <v>1.9</v>
      </c>
      <c r="E64" s="26">
        <v>6.5000000000000002E-2</v>
      </c>
      <c r="F64" s="8">
        <f t="shared" si="3"/>
        <v>2.0234999999999999</v>
      </c>
      <c r="G64" s="4"/>
      <c r="H64" s="8">
        <f t="shared" si="1"/>
        <v>2.0234999999999999</v>
      </c>
    </row>
    <row r="65" spans="1:8" x14ac:dyDescent="0.35">
      <c r="A65" s="4" t="s">
        <v>57</v>
      </c>
      <c r="B65" s="4" t="s">
        <v>28</v>
      </c>
      <c r="C65" s="4" t="s">
        <v>86</v>
      </c>
      <c r="D65" s="19">
        <f>[1]Raamleping!D82</f>
        <v>1.5</v>
      </c>
      <c r="E65" s="26">
        <v>6.5000000000000002E-2</v>
      </c>
      <c r="F65" s="8">
        <f t="shared" si="3"/>
        <v>1.5974999999999999</v>
      </c>
      <c r="G65" s="4"/>
      <c r="H65" s="8">
        <f t="shared" si="1"/>
        <v>1.5974999999999999</v>
      </c>
    </row>
    <row r="66" spans="1:8" x14ac:dyDescent="0.35">
      <c r="A66" s="30">
        <v>190801</v>
      </c>
      <c r="B66" s="32" t="s">
        <v>38</v>
      </c>
      <c r="C66" s="4" t="s">
        <v>86</v>
      </c>
      <c r="D66" s="19">
        <v>7.0000000000000007E-2</v>
      </c>
      <c r="E66" s="26">
        <v>6.5000000000000002E-2</v>
      </c>
      <c r="F66" s="31">
        <f t="shared" si="3"/>
        <v>7.4550000000000005E-2</v>
      </c>
      <c r="G66" s="35">
        <v>0.06</v>
      </c>
      <c r="H66" s="31">
        <f t="shared" si="1"/>
        <v>0.13455</v>
      </c>
    </row>
    <row r="67" spans="1:8" x14ac:dyDescent="0.35">
      <c r="A67" s="30">
        <v>190805</v>
      </c>
      <c r="B67" s="32" t="s">
        <v>8</v>
      </c>
      <c r="C67" s="4" t="s">
        <v>86</v>
      </c>
      <c r="D67" s="19">
        <v>0.02</v>
      </c>
      <c r="E67" s="26">
        <v>6.5000000000000002E-2</v>
      </c>
      <c r="F67" s="31">
        <f t="shared" si="3"/>
        <v>2.1299999999999999E-2</v>
      </c>
      <c r="G67" s="35">
        <v>0.06</v>
      </c>
      <c r="H67" s="31">
        <f t="shared" si="1"/>
        <v>8.1299999999999997E-2</v>
      </c>
    </row>
    <row r="68" spans="1:8" x14ac:dyDescent="0.35">
      <c r="A68" s="52">
        <v>200101</v>
      </c>
      <c r="B68" s="48" t="s">
        <v>69</v>
      </c>
      <c r="C68" s="4" t="s">
        <v>86</v>
      </c>
      <c r="D68" s="19">
        <v>0</v>
      </c>
      <c r="E68" s="26">
        <v>6.5000000000000002E-2</v>
      </c>
      <c r="F68" s="50">
        <f t="shared" si="3"/>
        <v>0</v>
      </c>
      <c r="G68" s="51"/>
      <c r="H68" s="50">
        <f>ROUNDUP(F68+G68,2)</f>
        <v>0</v>
      </c>
    </row>
    <row r="69" spans="1:8" x14ac:dyDescent="0.35">
      <c r="A69" s="30">
        <v>200108</v>
      </c>
      <c r="B69" s="32" t="s">
        <v>9</v>
      </c>
      <c r="C69" s="4" t="s">
        <v>86</v>
      </c>
      <c r="D69" s="19">
        <f>[1]Raamleping!D86</f>
        <v>0.06</v>
      </c>
      <c r="E69" s="26">
        <v>6.5000000000000002E-2</v>
      </c>
      <c r="F69" s="31">
        <f t="shared" si="3"/>
        <v>6.3899999999999998E-2</v>
      </c>
      <c r="G69" s="35">
        <v>0.01</v>
      </c>
      <c r="H69" s="31">
        <f t="shared" si="1"/>
        <v>7.3899999999999993E-2</v>
      </c>
    </row>
    <row r="70" spans="1:8" x14ac:dyDescent="0.35">
      <c r="A70" s="30">
        <v>200110</v>
      </c>
      <c r="B70" s="32" t="s">
        <v>70</v>
      </c>
      <c r="C70" s="4" t="s">
        <v>86</v>
      </c>
      <c r="D70" s="19">
        <f>[1]Raamleping!D87</f>
        <v>0.11</v>
      </c>
      <c r="E70" s="26">
        <v>6.5000000000000002E-2</v>
      </c>
      <c r="F70" s="31">
        <f t="shared" si="3"/>
        <v>0.11715</v>
      </c>
      <c r="G70" s="35">
        <v>0.06</v>
      </c>
      <c r="H70" s="31">
        <f t="shared" si="1"/>
        <v>0.17715</v>
      </c>
    </row>
    <row r="71" spans="1:8" x14ac:dyDescent="0.35">
      <c r="A71" s="30">
        <v>200111</v>
      </c>
      <c r="B71" s="32" t="s">
        <v>71</v>
      </c>
      <c r="C71" s="4" t="s">
        <v>86</v>
      </c>
      <c r="D71" s="19">
        <f>[1]Raamleping!D88</f>
        <v>0.11</v>
      </c>
      <c r="E71" s="26">
        <v>6.5000000000000002E-2</v>
      </c>
      <c r="F71" s="31">
        <f t="shared" si="3"/>
        <v>0.11715</v>
      </c>
      <c r="G71" s="35">
        <v>0.06</v>
      </c>
      <c r="H71" s="31">
        <f t="shared" si="1"/>
        <v>0.17715</v>
      </c>
    </row>
    <row r="72" spans="1:8" x14ac:dyDescent="0.35">
      <c r="A72" s="4" t="s">
        <v>58</v>
      </c>
      <c r="B72" s="4" t="s">
        <v>29</v>
      </c>
      <c r="C72" s="4" t="s">
        <v>86</v>
      </c>
      <c r="D72" s="19">
        <f>[1]Raamleping!D89</f>
        <v>0</v>
      </c>
      <c r="E72" s="26">
        <v>6.5000000000000002E-2</v>
      </c>
      <c r="F72" s="8">
        <f t="shared" ref="F72:F94" si="4">D72+(D72*E72)</f>
        <v>0</v>
      </c>
      <c r="G72" s="4"/>
      <c r="H72" s="8">
        <f t="shared" si="1"/>
        <v>0</v>
      </c>
    </row>
    <row r="73" spans="1:8" ht="29" x14ac:dyDescent="0.35">
      <c r="A73" s="5" t="s">
        <v>41</v>
      </c>
      <c r="B73" s="4" t="s">
        <v>13</v>
      </c>
      <c r="C73" s="4" t="s">
        <v>86</v>
      </c>
      <c r="D73" s="19">
        <f>[1]Raamleping!D90</f>
        <v>0</v>
      </c>
      <c r="E73" s="26">
        <v>6.5000000000000002E-2</v>
      </c>
      <c r="F73" s="8">
        <f t="shared" si="4"/>
        <v>0</v>
      </c>
      <c r="G73" s="4"/>
      <c r="H73" s="8">
        <f t="shared" ref="H73:H94" si="5">F73+G73</f>
        <v>0</v>
      </c>
    </row>
    <row r="74" spans="1:8" x14ac:dyDescent="0.35">
      <c r="A74" s="7">
        <v>200125</v>
      </c>
      <c r="B74" s="6" t="s">
        <v>10</v>
      </c>
      <c r="C74" s="4" t="s">
        <v>86</v>
      </c>
      <c r="D74" s="19">
        <f>[1]Raamleping!D91</f>
        <v>0.1</v>
      </c>
      <c r="E74" s="26">
        <v>6.5000000000000002E-2</v>
      </c>
      <c r="F74" s="8">
        <f t="shared" si="4"/>
        <v>0.10650000000000001</v>
      </c>
      <c r="G74" s="4"/>
      <c r="H74" s="8">
        <f t="shared" si="5"/>
        <v>0.10650000000000001</v>
      </c>
    </row>
    <row r="75" spans="1:8" x14ac:dyDescent="0.35">
      <c r="A75" s="4" t="s">
        <v>72</v>
      </c>
      <c r="B75" s="4" t="s">
        <v>73</v>
      </c>
      <c r="C75" s="4" t="s">
        <v>86</v>
      </c>
      <c r="D75" s="19">
        <v>0.6</v>
      </c>
      <c r="E75" s="26">
        <v>6.5000000000000002E-2</v>
      </c>
      <c r="F75" s="8">
        <f t="shared" si="4"/>
        <v>0.63900000000000001</v>
      </c>
      <c r="G75" s="4"/>
      <c r="H75" s="8">
        <f t="shared" si="5"/>
        <v>0.63900000000000001</v>
      </c>
    </row>
    <row r="76" spans="1:8" ht="43.5" x14ac:dyDescent="0.35">
      <c r="A76" s="4" t="s">
        <v>59</v>
      </c>
      <c r="B76" s="4" t="s">
        <v>30</v>
      </c>
      <c r="C76" s="4" t="s">
        <v>86</v>
      </c>
      <c r="D76" s="19">
        <f>[1]Raamleping!D93</f>
        <v>0</v>
      </c>
      <c r="E76" s="26">
        <v>6.5000000000000002E-2</v>
      </c>
      <c r="F76" s="8">
        <f t="shared" si="4"/>
        <v>0</v>
      </c>
      <c r="G76" s="4"/>
      <c r="H76" s="8">
        <f t="shared" si="5"/>
        <v>0</v>
      </c>
    </row>
    <row r="77" spans="1:8" ht="43.5" x14ac:dyDescent="0.35">
      <c r="A77" s="5" t="s">
        <v>74</v>
      </c>
      <c r="B77" s="4" t="s">
        <v>75</v>
      </c>
      <c r="C77" s="4" t="s">
        <v>86</v>
      </c>
      <c r="D77" s="19">
        <f>[1]Raamleping!D94</f>
        <v>0</v>
      </c>
      <c r="E77" s="26">
        <v>6.5000000000000002E-2</v>
      </c>
      <c r="F77" s="8">
        <f t="shared" si="4"/>
        <v>0</v>
      </c>
      <c r="G77" s="4"/>
      <c r="H77" s="8">
        <f t="shared" si="5"/>
        <v>0</v>
      </c>
    </row>
    <row r="78" spans="1:8" ht="58" x14ac:dyDescent="0.35">
      <c r="A78" s="5" t="s">
        <v>42</v>
      </c>
      <c r="B78" s="4" t="s">
        <v>14</v>
      </c>
      <c r="C78" s="4" t="s">
        <v>86</v>
      </c>
      <c r="D78" s="19">
        <f>[1]Raamleping!D95</f>
        <v>0</v>
      </c>
      <c r="E78" s="26">
        <v>6.5000000000000002E-2</v>
      </c>
      <c r="F78" s="8">
        <f t="shared" si="4"/>
        <v>0</v>
      </c>
      <c r="G78" s="4"/>
      <c r="H78" s="8">
        <f t="shared" si="5"/>
        <v>0</v>
      </c>
    </row>
    <row r="79" spans="1:8" ht="58" x14ac:dyDescent="0.35">
      <c r="A79" s="5" t="s">
        <v>43</v>
      </c>
      <c r="B79" s="4" t="s">
        <v>15</v>
      </c>
      <c r="C79" s="4" t="s">
        <v>86</v>
      </c>
      <c r="D79" s="19">
        <f>[1]Raamleping!D96</f>
        <v>0</v>
      </c>
      <c r="E79" s="26">
        <v>6.5000000000000002E-2</v>
      </c>
      <c r="F79" s="8">
        <f t="shared" si="4"/>
        <v>0</v>
      </c>
      <c r="G79" s="4"/>
      <c r="H79" s="8">
        <f t="shared" si="5"/>
        <v>0</v>
      </c>
    </row>
    <row r="80" spans="1:8" ht="30" customHeight="1" x14ac:dyDescent="0.35">
      <c r="A80" s="5" t="s">
        <v>44</v>
      </c>
      <c r="B80" s="4" t="s">
        <v>16</v>
      </c>
      <c r="C80" s="4" t="s">
        <v>86</v>
      </c>
      <c r="D80" s="19">
        <f>[1]Raamleping!D97</f>
        <v>0</v>
      </c>
      <c r="E80" s="26">
        <v>6.5000000000000002E-2</v>
      </c>
      <c r="F80" s="8">
        <f t="shared" si="4"/>
        <v>0</v>
      </c>
      <c r="G80" s="4"/>
      <c r="H80" s="8">
        <f t="shared" si="5"/>
        <v>0</v>
      </c>
    </row>
    <row r="81" spans="1:8" ht="58" x14ac:dyDescent="0.35">
      <c r="A81" s="5" t="s">
        <v>45</v>
      </c>
      <c r="B81" s="4" t="s">
        <v>17</v>
      </c>
      <c r="C81" s="4" t="s">
        <v>86</v>
      </c>
      <c r="D81" s="19">
        <f>[1]Raamleping!D98</f>
        <v>0</v>
      </c>
      <c r="E81" s="26">
        <v>6.5000000000000002E-2</v>
      </c>
      <c r="F81" s="8">
        <f t="shared" si="4"/>
        <v>0</v>
      </c>
      <c r="G81" s="4"/>
      <c r="H81" s="8">
        <f t="shared" si="5"/>
        <v>0</v>
      </c>
    </row>
    <row r="82" spans="1:8" ht="30" customHeight="1" x14ac:dyDescent="0.35">
      <c r="A82" s="5">
        <v>20013611</v>
      </c>
      <c r="B82" s="4" t="s">
        <v>18</v>
      </c>
      <c r="C82" s="4" t="s">
        <v>86</v>
      </c>
      <c r="D82" s="19">
        <f>[1]Raamleping!D99</f>
        <v>0</v>
      </c>
      <c r="E82" s="26">
        <v>6.5000000000000002E-2</v>
      </c>
      <c r="F82" s="8">
        <f t="shared" si="4"/>
        <v>0</v>
      </c>
      <c r="G82" s="4"/>
      <c r="H82" s="8">
        <f t="shared" si="5"/>
        <v>0</v>
      </c>
    </row>
    <row r="83" spans="1:8" ht="43.5" x14ac:dyDescent="0.35">
      <c r="A83" s="5">
        <v>20013612</v>
      </c>
      <c r="B83" s="4" t="s">
        <v>132</v>
      </c>
      <c r="C83" s="4" t="s">
        <v>86</v>
      </c>
      <c r="D83" s="19">
        <f>[1]Raamleping!D100</f>
        <v>0</v>
      </c>
      <c r="E83" s="26">
        <v>6.5000000000000002E-2</v>
      </c>
      <c r="F83" s="8">
        <f t="shared" si="4"/>
        <v>0</v>
      </c>
      <c r="G83" s="4"/>
      <c r="H83" s="8">
        <f t="shared" si="5"/>
        <v>0</v>
      </c>
    </row>
    <row r="84" spans="1:8" ht="43.5" x14ac:dyDescent="0.35">
      <c r="A84" s="5">
        <v>20013614</v>
      </c>
      <c r="B84" s="4" t="s">
        <v>131</v>
      </c>
      <c r="C84" s="4" t="s">
        <v>86</v>
      </c>
      <c r="D84" s="19">
        <f>[1]Raamleping!D101</f>
        <v>0</v>
      </c>
      <c r="E84" s="26">
        <v>6.5000000000000002E-2</v>
      </c>
      <c r="F84" s="8">
        <f t="shared" si="4"/>
        <v>0</v>
      </c>
      <c r="G84" s="4"/>
      <c r="H84" s="8">
        <f t="shared" si="5"/>
        <v>0</v>
      </c>
    </row>
    <row r="85" spans="1:8" ht="58" x14ac:dyDescent="0.35">
      <c r="A85" s="5">
        <v>20013615</v>
      </c>
      <c r="B85" s="4" t="s">
        <v>125</v>
      </c>
      <c r="C85" s="4" t="s">
        <v>86</v>
      </c>
      <c r="D85" s="19">
        <f>[1]Raamleping!D102</f>
        <v>0</v>
      </c>
      <c r="E85" s="26">
        <v>6.5000000000000002E-2</v>
      </c>
      <c r="F85" s="8">
        <f t="shared" si="4"/>
        <v>0</v>
      </c>
      <c r="G85" s="4"/>
      <c r="H85" s="8">
        <f t="shared" si="5"/>
        <v>0</v>
      </c>
    </row>
    <row r="86" spans="1:8" ht="58" x14ac:dyDescent="0.35">
      <c r="A86" s="5">
        <v>20013616</v>
      </c>
      <c r="B86" s="4" t="s">
        <v>81</v>
      </c>
      <c r="C86" s="4" t="s">
        <v>86</v>
      </c>
      <c r="D86" s="19">
        <f>[1]Raamleping!D103</f>
        <v>0</v>
      </c>
      <c r="E86" s="26">
        <v>6.5000000000000002E-2</v>
      </c>
      <c r="F86" s="8">
        <f t="shared" si="4"/>
        <v>0</v>
      </c>
      <c r="G86" s="4"/>
      <c r="H86" s="8">
        <f t="shared" si="5"/>
        <v>0</v>
      </c>
    </row>
    <row r="87" spans="1:8" x14ac:dyDescent="0.35">
      <c r="A87" s="30">
        <v>200139</v>
      </c>
      <c r="B87" s="32" t="s">
        <v>11</v>
      </c>
      <c r="C87" s="4" t="s">
        <v>86</v>
      </c>
      <c r="D87" s="19">
        <f>[1]Raamleping!D104</f>
        <v>7.0000000000000007E-2</v>
      </c>
      <c r="E87" s="26">
        <v>6.5000000000000002E-2</v>
      </c>
      <c r="F87" s="31">
        <f t="shared" si="4"/>
        <v>7.4550000000000005E-2</v>
      </c>
      <c r="G87" s="35">
        <v>0.03</v>
      </c>
      <c r="H87" s="31">
        <f t="shared" si="5"/>
        <v>0.10455</v>
      </c>
    </row>
    <row r="88" spans="1:8" x14ac:dyDescent="0.35">
      <c r="A88" s="7" t="s">
        <v>76</v>
      </c>
      <c r="B88" s="6" t="s">
        <v>28</v>
      </c>
      <c r="C88" s="4" t="s">
        <v>86</v>
      </c>
      <c r="D88" s="19">
        <f>[1]Raamleping!D105</f>
        <v>1.5</v>
      </c>
      <c r="E88" s="26">
        <v>6.5000000000000002E-2</v>
      </c>
      <c r="F88" s="8">
        <f t="shared" si="4"/>
        <v>1.5974999999999999</v>
      </c>
      <c r="G88" s="4"/>
      <c r="H88" s="8">
        <f t="shared" si="5"/>
        <v>1.5974999999999999</v>
      </c>
    </row>
    <row r="89" spans="1:8" x14ac:dyDescent="0.35">
      <c r="A89" s="30">
        <v>200199</v>
      </c>
      <c r="B89" s="32" t="s">
        <v>82</v>
      </c>
      <c r="C89" s="4" t="s">
        <v>86</v>
      </c>
      <c r="D89" s="19">
        <f>[1]Raamleping!D106</f>
        <v>0.25</v>
      </c>
      <c r="E89" s="26">
        <v>6.5000000000000002E-2</v>
      </c>
      <c r="F89" s="31">
        <f t="shared" si="4"/>
        <v>0.26624999999999999</v>
      </c>
      <c r="G89" s="35">
        <v>0.06</v>
      </c>
      <c r="H89" s="31">
        <f t="shared" si="5"/>
        <v>0.32624999999999998</v>
      </c>
    </row>
    <row r="90" spans="1:8" x14ac:dyDescent="0.35">
      <c r="A90" s="30">
        <v>200201</v>
      </c>
      <c r="B90" s="32" t="s">
        <v>83</v>
      </c>
      <c r="C90" s="4" t="s">
        <v>86</v>
      </c>
      <c r="D90" s="19">
        <v>7.0000000000000007E-2</v>
      </c>
      <c r="E90" s="26">
        <v>6.5000000000000002E-2</v>
      </c>
      <c r="F90" s="31">
        <f t="shared" si="4"/>
        <v>7.4550000000000005E-2</v>
      </c>
      <c r="G90" s="35">
        <v>0.01</v>
      </c>
      <c r="H90" s="31">
        <f t="shared" si="5"/>
        <v>8.455E-2</v>
      </c>
    </row>
    <row r="91" spans="1:8" x14ac:dyDescent="0.35">
      <c r="A91" s="29">
        <v>200301</v>
      </c>
      <c r="B91" s="28" t="s">
        <v>84</v>
      </c>
      <c r="C91" s="4" t="s">
        <v>86</v>
      </c>
      <c r="D91" s="19">
        <v>0.09</v>
      </c>
      <c r="E91" s="26">
        <v>6.5000000000000002E-2</v>
      </c>
      <c r="F91" s="31">
        <f t="shared" si="4"/>
        <v>9.5849999999999991E-2</v>
      </c>
      <c r="G91" s="35">
        <v>0.06</v>
      </c>
      <c r="H91" s="31">
        <f t="shared" si="5"/>
        <v>0.15584999999999999</v>
      </c>
    </row>
    <row r="92" spans="1:8" x14ac:dyDescent="0.35">
      <c r="A92" s="29">
        <v>200307</v>
      </c>
      <c r="B92" s="28" t="s">
        <v>12</v>
      </c>
      <c r="C92" s="4" t="s">
        <v>86</v>
      </c>
      <c r="D92" s="19">
        <v>0.1</v>
      </c>
      <c r="E92" s="26">
        <v>6.5000000000000002E-2</v>
      </c>
      <c r="F92" s="31">
        <f t="shared" si="4"/>
        <v>0.10650000000000001</v>
      </c>
      <c r="G92" s="35">
        <v>0.03</v>
      </c>
      <c r="H92" s="31">
        <f t="shared" si="5"/>
        <v>0.13650000000000001</v>
      </c>
    </row>
    <row r="93" spans="1:8" x14ac:dyDescent="0.35">
      <c r="A93" s="29">
        <v>200398</v>
      </c>
      <c r="B93" s="28" t="s">
        <v>77</v>
      </c>
      <c r="C93" s="4" t="s">
        <v>86</v>
      </c>
      <c r="D93" s="19">
        <v>0.09</v>
      </c>
      <c r="E93" s="26">
        <v>6.5000000000000002E-2</v>
      </c>
      <c r="F93" s="31">
        <f t="shared" si="4"/>
        <v>9.5849999999999991E-2</v>
      </c>
      <c r="G93" s="35">
        <v>0.06</v>
      </c>
      <c r="H93" s="31">
        <f t="shared" si="5"/>
        <v>0.15584999999999999</v>
      </c>
    </row>
    <row r="94" spans="1:8" x14ac:dyDescent="0.35">
      <c r="A94" s="5">
        <v>900004</v>
      </c>
      <c r="B94" s="4" t="s">
        <v>78</v>
      </c>
      <c r="C94" s="4" t="s">
        <v>86</v>
      </c>
      <c r="D94" s="19">
        <f>[1]Raamleping!D111</f>
        <v>0.03</v>
      </c>
      <c r="E94" s="26">
        <v>6.5000000000000002E-2</v>
      </c>
      <c r="F94" s="8">
        <f t="shared" si="4"/>
        <v>3.1949999999999999E-2</v>
      </c>
      <c r="G94" s="4"/>
      <c r="H94" s="8">
        <f t="shared" si="5"/>
        <v>3.1949999999999999E-2</v>
      </c>
    </row>
    <row r="95" spans="1:8" x14ac:dyDescent="0.35">
      <c r="A95" s="14"/>
      <c r="B95" s="16" t="s">
        <v>133</v>
      </c>
      <c r="C95" s="17"/>
      <c r="D95" s="15">
        <f>SUM(D8:D94)</f>
        <v>876.68899999999996</v>
      </c>
      <c r="E95" s="15"/>
      <c r="F95" s="15">
        <f>SUM(F8:F94)</f>
        <v>933.67378500000052</v>
      </c>
      <c r="G95" s="15"/>
      <c r="H95" s="15">
        <f t="shared" ref="H95" si="6">SUM(H8:H94)</f>
        <v>946.63989622500014</v>
      </c>
    </row>
    <row r="96" spans="1:8" x14ac:dyDescent="0.35">
      <c r="A96" s="42" t="s">
        <v>129</v>
      </c>
      <c r="B96" s="43"/>
      <c r="C96" s="43"/>
      <c r="D96" s="43"/>
      <c r="E96" s="43"/>
      <c r="F96" s="43"/>
    </row>
    <row r="97" spans="1:6" x14ac:dyDescent="0.35">
      <c r="A97" s="41"/>
      <c r="B97" s="41"/>
      <c r="C97" s="41"/>
      <c r="D97" s="41"/>
      <c r="E97" s="41"/>
      <c r="F97" s="41"/>
    </row>
    <row r="98" spans="1:6" x14ac:dyDescent="0.35">
      <c r="A98" t="s">
        <v>172</v>
      </c>
      <c r="D98" s="1"/>
      <c r="E98" s="1"/>
    </row>
    <row r="99" spans="1:6" x14ac:dyDescent="0.35">
      <c r="A99" s="41" t="s">
        <v>128</v>
      </c>
      <c r="B99" s="41"/>
      <c r="C99" s="41"/>
      <c r="D99" s="41"/>
      <c r="E99" s="41"/>
      <c r="F99" s="41"/>
    </row>
    <row r="100" spans="1:6" x14ac:dyDescent="0.35">
      <c r="A100" s="41"/>
      <c r="B100" s="41"/>
      <c r="C100" s="41"/>
      <c r="D100" s="41"/>
      <c r="E100" s="41"/>
      <c r="F100" s="41"/>
    </row>
    <row r="101" spans="1:6" x14ac:dyDescent="0.35">
      <c r="A101" t="s">
        <v>134</v>
      </c>
      <c r="B101"/>
      <c r="C101"/>
      <c r="D101" s="12"/>
      <c r="E101" s="12"/>
    </row>
    <row r="102" spans="1:6" x14ac:dyDescent="0.35">
      <c r="A102" t="s">
        <v>118</v>
      </c>
    </row>
    <row r="103" spans="1:6" x14ac:dyDescent="0.35">
      <c r="A103" s="18" t="s">
        <v>126</v>
      </c>
    </row>
    <row r="104" spans="1:6" x14ac:dyDescent="0.35">
      <c r="A104" s="18" t="s">
        <v>135</v>
      </c>
    </row>
  </sheetData>
  <autoFilter ref="A7:H104" xr:uid="{4C554FCC-1434-4252-A111-2A258DFFB816}"/>
  <mergeCells count="2">
    <mergeCell ref="A96:F97"/>
    <mergeCell ref="A99:F100"/>
  </mergeCells>
  <pageMargins left="0.51181102362204722" right="0.51181102362204722" top="0.55118110236220474" bottom="0.55118110236220474" header="0.31496062992125984" footer="0.31496062992125984"/>
  <pageSetup paperSize="9" orientation="landscape" r:id="rId1"/>
  <headerFooter>
    <oddFooter>&amp;C&amp;9&amp;P/&amp;N</oddFooter>
  </headerFooter>
  <ignoredErrors>
    <ignoredError sqref="H41 H68" formula="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1F8EB3-5ECC-4F1E-A15A-C22D39892795}">
  <dimension ref="A3:H104"/>
  <sheetViews>
    <sheetView tabSelected="1" view="pageLayout" zoomScaleNormal="100" workbookViewId="0">
      <selection activeCell="B7" sqref="B7"/>
    </sheetView>
  </sheetViews>
  <sheetFormatPr defaultColWidth="9.1796875" defaultRowHeight="14.5" x14ac:dyDescent="0.35"/>
  <cols>
    <col min="1" max="1" width="15.453125" style="1" customWidth="1"/>
    <col min="2" max="2" width="53.7265625" style="1" customWidth="1"/>
    <col min="3" max="3" width="6.1796875" style="1" customWidth="1"/>
    <col min="4" max="5" width="10.54296875" style="10" customWidth="1"/>
    <col min="6" max="6" width="12" style="1" bestFit="1" customWidth="1"/>
    <col min="7" max="7" width="16" style="1" customWidth="1"/>
    <col min="8" max="8" width="10.81640625" style="1" customWidth="1"/>
    <col min="9" max="16384" width="9.1796875" style="1"/>
  </cols>
  <sheetData>
    <row r="3" spans="1:8" x14ac:dyDescent="0.35">
      <c r="A3" s="3" t="s">
        <v>175</v>
      </c>
    </row>
    <row r="5" spans="1:8" x14ac:dyDescent="0.35">
      <c r="A5" s="1" t="s">
        <v>87</v>
      </c>
      <c r="B5" s="11" t="s">
        <v>139</v>
      </c>
    </row>
    <row r="6" spans="1:8" x14ac:dyDescent="0.35">
      <c r="A6" s="2" t="s">
        <v>88</v>
      </c>
      <c r="B6" s="11">
        <v>10306958</v>
      </c>
    </row>
    <row r="7" spans="1:8" ht="103.5" customHeight="1" x14ac:dyDescent="0.35">
      <c r="A7" s="9" t="s">
        <v>108</v>
      </c>
      <c r="B7" s="9" t="s">
        <v>104</v>
      </c>
      <c r="C7" s="9" t="s">
        <v>85</v>
      </c>
      <c r="D7" s="8" t="s">
        <v>130</v>
      </c>
      <c r="E7" s="9" t="s">
        <v>140</v>
      </c>
      <c r="F7" s="9" t="s">
        <v>141</v>
      </c>
      <c r="G7" s="9" t="s">
        <v>187</v>
      </c>
      <c r="H7" s="9" t="s">
        <v>186</v>
      </c>
    </row>
    <row r="8" spans="1:8" x14ac:dyDescent="0.35">
      <c r="A8" s="28" t="s">
        <v>105</v>
      </c>
      <c r="B8" s="28" t="s">
        <v>157</v>
      </c>
      <c r="C8" s="4" t="s">
        <v>113</v>
      </c>
      <c r="D8" s="19">
        <f>[1]Raamleping!D21</f>
        <v>358.35799999999995</v>
      </c>
      <c r="E8" s="26">
        <v>6.5000000000000002E-2</v>
      </c>
      <c r="F8" s="31">
        <f t="shared" ref="F8:F39" si="0">D8+(D8*E8)</f>
        <v>381.65126999999995</v>
      </c>
      <c r="G8" s="34">
        <v>3.5000000000000003E-2</v>
      </c>
      <c r="H8" s="31">
        <f>F8+(F8*G8)</f>
        <v>395.00906444999998</v>
      </c>
    </row>
    <row r="9" spans="1:8" ht="29" x14ac:dyDescent="0.35">
      <c r="A9" s="4" t="s">
        <v>109</v>
      </c>
      <c r="B9" s="4" t="s">
        <v>103</v>
      </c>
      <c r="C9" s="4" t="s">
        <v>114</v>
      </c>
      <c r="D9" s="19">
        <v>20</v>
      </c>
      <c r="E9" s="26">
        <v>6.5000000000000002E-2</v>
      </c>
      <c r="F9" s="8">
        <f t="shared" si="0"/>
        <v>21.3</v>
      </c>
      <c r="G9" s="4"/>
      <c r="H9" s="8">
        <f t="shared" ref="H9:H72" si="1">F9+G9</f>
        <v>21.3</v>
      </c>
    </row>
    <row r="10" spans="1:8" x14ac:dyDescent="0.35">
      <c r="A10" s="28" t="s">
        <v>109</v>
      </c>
      <c r="B10" s="28" t="s">
        <v>127</v>
      </c>
      <c r="C10" s="4" t="s">
        <v>114</v>
      </c>
      <c r="D10" s="19">
        <v>30</v>
      </c>
      <c r="E10" s="26">
        <v>6.5000000000000002E-2</v>
      </c>
      <c r="F10" s="31">
        <f t="shared" si="0"/>
        <v>31.95</v>
      </c>
      <c r="G10" s="34">
        <v>3.5000000000000003E-2</v>
      </c>
      <c r="H10" s="31">
        <f>F10+(F10*G10)</f>
        <v>33.068249999999999</v>
      </c>
    </row>
    <row r="11" spans="1:8" ht="29" x14ac:dyDescent="0.35">
      <c r="A11" s="28" t="s">
        <v>110</v>
      </c>
      <c r="B11" s="28" t="s">
        <v>111</v>
      </c>
      <c r="C11" s="4" t="s">
        <v>115</v>
      </c>
      <c r="D11" s="19">
        <v>40</v>
      </c>
      <c r="E11" s="26">
        <v>6.5000000000000002E-2</v>
      </c>
      <c r="F11" s="31">
        <f t="shared" si="0"/>
        <v>42.6</v>
      </c>
      <c r="G11" s="34">
        <v>3.5000000000000003E-2</v>
      </c>
      <c r="H11" s="31">
        <f t="shared" ref="H11:H12" si="2">F11+(F11*G11)</f>
        <v>44.091000000000001</v>
      </c>
    </row>
    <row r="12" spans="1:8" ht="29" x14ac:dyDescent="0.35">
      <c r="A12" s="28" t="s">
        <v>110</v>
      </c>
      <c r="B12" s="28" t="s">
        <v>112</v>
      </c>
      <c r="C12" s="4" t="s">
        <v>115</v>
      </c>
      <c r="D12" s="19">
        <v>50</v>
      </c>
      <c r="E12" s="26">
        <v>6.5000000000000002E-2</v>
      </c>
      <c r="F12" s="31">
        <f t="shared" si="0"/>
        <v>53.25</v>
      </c>
      <c r="G12" s="34">
        <v>3.5000000000000003E-2</v>
      </c>
      <c r="H12" s="31">
        <f t="shared" si="2"/>
        <v>55.113750000000003</v>
      </c>
    </row>
    <row r="13" spans="1:8" ht="29" x14ac:dyDescent="0.35">
      <c r="A13" s="4" t="s">
        <v>107</v>
      </c>
      <c r="B13" s="4" t="s">
        <v>89</v>
      </c>
      <c r="C13" s="4" t="s">
        <v>116</v>
      </c>
      <c r="D13" s="19">
        <v>0.45</v>
      </c>
      <c r="E13" s="26">
        <v>6.5000000000000002E-2</v>
      </c>
      <c r="F13" s="8">
        <f t="shared" si="0"/>
        <v>0.47925000000000001</v>
      </c>
      <c r="G13" s="4"/>
      <c r="H13" s="8">
        <f t="shared" si="1"/>
        <v>0.47925000000000001</v>
      </c>
    </row>
    <row r="14" spans="1:8" x14ac:dyDescent="0.35">
      <c r="A14" s="4" t="s">
        <v>107</v>
      </c>
      <c r="B14" s="6" t="s">
        <v>119</v>
      </c>
      <c r="C14" s="4" t="s">
        <v>116</v>
      </c>
      <c r="D14" s="19">
        <v>0.5</v>
      </c>
      <c r="E14" s="26">
        <v>6.5000000000000002E-2</v>
      </c>
      <c r="F14" s="8">
        <f t="shared" si="0"/>
        <v>0.53249999999999997</v>
      </c>
      <c r="G14" s="4"/>
      <c r="H14" s="8">
        <f t="shared" si="1"/>
        <v>0.53249999999999997</v>
      </c>
    </row>
    <row r="15" spans="1:8" x14ac:dyDescent="0.35">
      <c r="A15" s="4" t="s">
        <v>107</v>
      </c>
      <c r="B15" s="6" t="s">
        <v>94</v>
      </c>
      <c r="C15" s="4" t="s">
        <v>116</v>
      </c>
      <c r="D15" s="19">
        <v>0.5</v>
      </c>
      <c r="E15" s="26">
        <v>6.5000000000000002E-2</v>
      </c>
      <c r="F15" s="8">
        <f t="shared" si="0"/>
        <v>0.53249999999999997</v>
      </c>
      <c r="G15" s="4"/>
      <c r="H15" s="8">
        <f t="shared" si="1"/>
        <v>0.53249999999999997</v>
      </c>
    </row>
    <row r="16" spans="1:8" x14ac:dyDescent="0.35">
      <c r="A16" s="4" t="s">
        <v>107</v>
      </c>
      <c r="B16" s="4" t="s">
        <v>123</v>
      </c>
      <c r="C16" s="4" t="s">
        <v>116</v>
      </c>
      <c r="D16" s="19">
        <v>0.5</v>
      </c>
      <c r="E16" s="26">
        <v>6.5000000000000002E-2</v>
      </c>
      <c r="F16" s="8">
        <f t="shared" si="0"/>
        <v>0.53249999999999997</v>
      </c>
      <c r="G16" s="4"/>
      <c r="H16" s="8">
        <f t="shared" si="1"/>
        <v>0.53249999999999997</v>
      </c>
    </row>
    <row r="17" spans="1:8" ht="29" x14ac:dyDescent="0.35">
      <c r="A17" s="4" t="s">
        <v>107</v>
      </c>
      <c r="B17" s="4" t="s">
        <v>124</v>
      </c>
      <c r="C17" s="4" t="s">
        <v>116</v>
      </c>
      <c r="D17" s="19">
        <v>1.95</v>
      </c>
      <c r="E17" s="26">
        <v>6.5000000000000002E-2</v>
      </c>
      <c r="F17" s="8">
        <f t="shared" si="0"/>
        <v>2.0767500000000001</v>
      </c>
      <c r="G17" s="4"/>
      <c r="H17" s="8">
        <f t="shared" si="1"/>
        <v>2.0767500000000001</v>
      </c>
    </row>
    <row r="18" spans="1:8" x14ac:dyDescent="0.35">
      <c r="A18" s="4" t="s">
        <v>107</v>
      </c>
      <c r="B18" s="4" t="s">
        <v>120</v>
      </c>
      <c r="C18" s="4" t="s">
        <v>116</v>
      </c>
      <c r="D18" s="19">
        <v>1.95</v>
      </c>
      <c r="E18" s="26">
        <v>6.5000000000000002E-2</v>
      </c>
      <c r="F18" s="8">
        <f t="shared" si="0"/>
        <v>2.0767500000000001</v>
      </c>
      <c r="G18" s="4"/>
      <c r="H18" s="8">
        <f t="shared" si="1"/>
        <v>2.0767500000000001</v>
      </c>
    </row>
    <row r="19" spans="1:8" ht="29" x14ac:dyDescent="0.35">
      <c r="A19" s="4" t="s">
        <v>107</v>
      </c>
      <c r="B19" s="4" t="s">
        <v>93</v>
      </c>
      <c r="C19" s="4" t="s">
        <v>116</v>
      </c>
      <c r="D19" s="19">
        <v>5</v>
      </c>
      <c r="E19" s="26">
        <v>6.5000000000000002E-2</v>
      </c>
      <c r="F19" s="8">
        <f t="shared" si="0"/>
        <v>5.3250000000000002</v>
      </c>
      <c r="G19" s="4"/>
      <c r="H19" s="8">
        <f t="shared" si="1"/>
        <v>5.3250000000000002</v>
      </c>
    </row>
    <row r="20" spans="1:8" x14ac:dyDescent="0.35">
      <c r="A20" s="4" t="s">
        <v>107</v>
      </c>
      <c r="B20" s="4" t="s">
        <v>90</v>
      </c>
      <c r="C20" s="4" t="s">
        <v>116</v>
      </c>
      <c r="D20" s="19">
        <f>[1]Raamleping!D36</f>
        <v>3</v>
      </c>
      <c r="E20" s="26">
        <v>6.5000000000000002E-2</v>
      </c>
      <c r="F20" s="8">
        <f t="shared" si="0"/>
        <v>3.1949999999999998</v>
      </c>
      <c r="G20" s="4"/>
      <c r="H20" s="8">
        <f t="shared" si="1"/>
        <v>3.1949999999999998</v>
      </c>
    </row>
    <row r="21" spans="1:8" x14ac:dyDescent="0.35">
      <c r="A21" s="4" t="s">
        <v>107</v>
      </c>
      <c r="B21" s="4" t="s">
        <v>121</v>
      </c>
      <c r="C21" s="4" t="s">
        <v>116</v>
      </c>
      <c r="D21" s="19">
        <v>2.6</v>
      </c>
      <c r="E21" s="26">
        <v>6.5000000000000002E-2</v>
      </c>
      <c r="F21" s="8">
        <f t="shared" si="0"/>
        <v>2.7690000000000001</v>
      </c>
      <c r="G21" s="4"/>
      <c r="H21" s="8">
        <f t="shared" si="1"/>
        <v>2.7690000000000001</v>
      </c>
    </row>
    <row r="22" spans="1:8" x14ac:dyDescent="0.35">
      <c r="A22" s="4" t="s">
        <v>107</v>
      </c>
      <c r="B22" s="4" t="s">
        <v>97</v>
      </c>
      <c r="C22" s="4" t="s">
        <v>116</v>
      </c>
      <c r="D22" s="19">
        <v>14</v>
      </c>
      <c r="E22" s="26">
        <v>6.5000000000000002E-2</v>
      </c>
      <c r="F22" s="8">
        <f t="shared" si="0"/>
        <v>14.91</v>
      </c>
      <c r="G22" s="4"/>
      <c r="H22" s="8">
        <f t="shared" si="1"/>
        <v>14.91</v>
      </c>
    </row>
    <row r="23" spans="1:8" x14ac:dyDescent="0.35">
      <c r="A23" s="4" t="s">
        <v>107</v>
      </c>
      <c r="B23" s="4" t="s">
        <v>98</v>
      </c>
      <c r="C23" s="4" t="s">
        <v>116</v>
      </c>
      <c r="D23" s="19">
        <v>14</v>
      </c>
      <c r="E23" s="26">
        <v>6.5000000000000002E-2</v>
      </c>
      <c r="F23" s="8">
        <f t="shared" si="0"/>
        <v>14.91</v>
      </c>
      <c r="G23" s="4"/>
      <c r="H23" s="8">
        <f t="shared" si="1"/>
        <v>14.91</v>
      </c>
    </row>
    <row r="24" spans="1:8" x14ac:dyDescent="0.35">
      <c r="A24" s="4" t="s">
        <v>107</v>
      </c>
      <c r="B24" s="4" t="s">
        <v>99</v>
      </c>
      <c r="C24" s="4" t="s">
        <v>116</v>
      </c>
      <c r="D24" s="19">
        <v>25</v>
      </c>
      <c r="E24" s="26">
        <v>6.5000000000000002E-2</v>
      </c>
      <c r="F24" s="8">
        <f t="shared" si="0"/>
        <v>26.625</v>
      </c>
      <c r="G24" s="4"/>
      <c r="H24" s="8">
        <f t="shared" si="1"/>
        <v>26.625</v>
      </c>
    </row>
    <row r="25" spans="1:8" x14ac:dyDescent="0.35">
      <c r="A25" s="4" t="s">
        <v>107</v>
      </c>
      <c r="B25" s="4" t="s">
        <v>100</v>
      </c>
      <c r="C25" s="4" t="s">
        <v>116</v>
      </c>
      <c r="D25" s="19">
        <v>50</v>
      </c>
      <c r="E25" s="26">
        <v>6.5000000000000002E-2</v>
      </c>
      <c r="F25" s="8">
        <f t="shared" si="0"/>
        <v>53.25</v>
      </c>
      <c r="G25" s="4"/>
      <c r="H25" s="8">
        <f t="shared" si="1"/>
        <v>53.25</v>
      </c>
    </row>
    <row r="26" spans="1:8" x14ac:dyDescent="0.35">
      <c r="A26" s="4" t="s">
        <v>107</v>
      </c>
      <c r="B26" s="4" t="s">
        <v>101</v>
      </c>
      <c r="C26" s="4" t="s">
        <v>116</v>
      </c>
      <c r="D26" s="19">
        <v>50</v>
      </c>
      <c r="E26" s="26">
        <v>6.5000000000000002E-2</v>
      </c>
      <c r="F26" s="8">
        <f t="shared" si="0"/>
        <v>53.25</v>
      </c>
      <c r="G26" s="4"/>
      <c r="H26" s="8">
        <f t="shared" si="1"/>
        <v>53.25</v>
      </c>
    </row>
    <row r="27" spans="1:8" x14ac:dyDescent="0.35">
      <c r="A27" s="4" t="s">
        <v>107</v>
      </c>
      <c r="B27" s="6" t="s">
        <v>122</v>
      </c>
      <c r="C27" s="4" t="s">
        <v>116</v>
      </c>
      <c r="D27" s="19">
        <v>50</v>
      </c>
      <c r="E27" s="26">
        <v>6.5000000000000002E-2</v>
      </c>
      <c r="F27" s="8">
        <f t="shared" si="0"/>
        <v>53.25</v>
      </c>
      <c r="G27" s="4"/>
      <c r="H27" s="8">
        <f t="shared" si="1"/>
        <v>53.25</v>
      </c>
    </row>
    <row r="28" spans="1:8" x14ac:dyDescent="0.35">
      <c r="A28" s="4" t="s">
        <v>107</v>
      </c>
      <c r="B28" s="4" t="s">
        <v>102</v>
      </c>
      <c r="C28" s="4" t="s">
        <v>116</v>
      </c>
      <c r="D28" s="19">
        <v>65</v>
      </c>
      <c r="E28" s="26">
        <v>6.5000000000000002E-2</v>
      </c>
      <c r="F28" s="8">
        <f t="shared" si="0"/>
        <v>69.224999999999994</v>
      </c>
      <c r="G28" s="4"/>
      <c r="H28" s="8">
        <f t="shared" si="1"/>
        <v>69.224999999999994</v>
      </c>
    </row>
    <row r="29" spans="1:8" x14ac:dyDescent="0.35">
      <c r="A29" s="4" t="s">
        <v>107</v>
      </c>
      <c r="B29" s="4" t="s">
        <v>92</v>
      </c>
      <c r="C29" s="4" t="s">
        <v>116</v>
      </c>
      <c r="D29" s="19">
        <v>102</v>
      </c>
      <c r="E29" s="26">
        <v>6.5000000000000002E-2</v>
      </c>
      <c r="F29" s="8">
        <f t="shared" si="0"/>
        <v>108.63</v>
      </c>
      <c r="G29" s="4"/>
      <c r="H29" s="8">
        <f t="shared" si="1"/>
        <v>108.63</v>
      </c>
    </row>
    <row r="30" spans="1:8" x14ac:dyDescent="0.35">
      <c r="A30" s="4" t="s">
        <v>107</v>
      </c>
      <c r="B30" s="6" t="s">
        <v>117</v>
      </c>
      <c r="C30" s="4" t="s">
        <v>116</v>
      </c>
      <c r="D30" s="19">
        <v>100</v>
      </c>
      <c r="E30" s="26">
        <v>6.5000000000000002E-2</v>
      </c>
      <c r="F30" s="8">
        <f t="shared" si="0"/>
        <v>106.5</v>
      </c>
      <c r="G30" s="4"/>
      <c r="H30" s="8">
        <f t="shared" si="1"/>
        <v>106.5</v>
      </c>
    </row>
    <row r="31" spans="1:8" ht="29" x14ac:dyDescent="0.35">
      <c r="A31" s="4" t="s">
        <v>106</v>
      </c>
      <c r="B31" s="4" t="s">
        <v>95</v>
      </c>
      <c r="C31" s="4" t="s">
        <v>115</v>
      </c>
      <c r="D31" s="19">
        <v>5</v>
      </c>
      <c r="E31" s="26">
        <v>6.5000000000000002E-2</v>
      </c>
      <c r="F31" s="8">
        <f t="shared" si="0"/>
        <v>5.3250000000000002</v>
      </c>
      <c r="G31" s="4"/>
      <c r="H31" s="8">
        <f t="shared" si="1"/>
        <v>5.3250000000000002</v>
      </c>
    </row>
    <row r="32" spans="1:8" ht="29" x14ac:dyDescent="0.35">
      <c r="A32" s="4" t="s">
        <v>106</v>
      </c>
      <c r="B32" s="4" t="s">
        <v>96</v>
      </c>
      <c r="C32" s="4" t="s">
        <v>115</v>
      </c>
      <c r="D32" s="19">
        <v>10</v>
      </c>
      <c r="E32" s="26">
        <v>6.5000000000000002E-2</v>
      </c>
      <c r="F32" s="8">
        <f t="shared" si="0"/>
        <v>10.65</v>
      </c>
      <c r="G32" s="4"/>
      <c r="H32" s="8">
        <f t="shared" si="1"/>
        <v>10.65</v>
      </c>
    </row>
    <row r="33" spans="1:8" x14ac:dyDescent="0.35">
      <c r="A33" s="4" t="s">
        <v>106</v>
      </c>
      <c r="B33" s="4" t="s">
        <v>91</v>
      </c>
      <c r="C33" s="4" t="s">
        <v>115</v>
      </c>
      <c r="D33" s="19">
        <f>[1]Raamleping!D49</f>
        <v>9.9</v>
      </c>
      <c r="E33" s="26">
        <v>6.5000000000000002E-2</v>
      </c>
      <c r="F33" s="8">
        <f t="shared" si="0"/>
        <v>10.5435</v>
      </c>
      <c r="G33" s="4"/>
      <c r="H33" s="8">
        <f t="shared" si="1"/>
        <v>10.5435</v>
      </c>
    </row>
    <row r="34" spans="1:8" ht="29" x14ac:dyDescent="0.35">
      <c r="A34" s="4" t="s">
        <v>46</v>
      </c>
      <c r="B34" s="4" t="s">
        <v>19</v>
      </c>
      <c r="C34" s="4" t="s">
        <v>86</v>
      </c>
      <c r="D34" s="19">
        <v>0.5</v>
      </c>
      <c r="E34" s="26">
        <v>6.5000000000000002E-2</v>
      </c>
      <c r="F34" s="8">
        <f t="shared" si="0"/>
        <v>0.53249999999999997</v>
      </c>
      <c r="G34" s="4"/>
      <c r="H34" s="8">
        <f t="shared" si="1"/>
        <v>0.53249999999999997</v>
      </c>
    </row>
    <row r="35" spans="1:8" x14ac:dyDescent="0.35">
      <c r="A35" s="4" t="s">
        <v>47</v>
      </c>
      <c r="B35" s="13" t="s">
        <v>20</v>
      </c>
      <c r="C35" s="4" t="s">
        <v>86</v>
      </c>
      <c r="D35" s="19">
        <v>0.5</v>
      </c>
      <c r="E35" s="26">
        <v>6.5000000000000002E-2</v>
      </c>
      <c r="F35" s="8">
        <f t="shared" si="0"/>
        <v>0.53249999999999997</v>
      </c>
      <c r="G35" s="4"/>
      <c r="H35" s="8">
        <f t="shared" si="1"/>
        <v>0.53249999999999997</v>
      </c>
    </row>
    <row r="36" spans="1:8" ht="43.5" x14ac:dyDescent="0.35">
      <c r="A36" s="47">
        <v>100101</v>
      </c>
      <c r="B36" s="48" t="s">
        <v>79</v>
      </c>
      <c r="C36" s="4" t="s">
        <v>86</v>
      </c>
      <c r="D36" s="19">
        <v>0.08</v>
      </c>
      <c r="E36" s="26">
        <v>6.5000000000000002E-2</v>
      </c>
      <c r="F36" s="50">
        <f t="shared" si="0"/>
        <v>8.5199999999999998E-2</v>
      </c>
      <c r="G36" s="49"/>
      <c r="H36" s="50">
        <f t="shared" si="1"/>
        <v>8.5199999999999998E-2</v>
      </c>
    </row>
    <row r="37" spans="1:8" x14ac:dyDescent="0.35">
      <c r="A37" s="4" t="s">
        <v>60</v>
      </c>
      <c r="B37" s="4" t="s">
        <v>31</v>
      </c>
      <c r="C37" s="4" t="s">
        <v>86</v>
      </c>
      <c r="D37" s="19">
        <v>0.06</v>
      </c>
      <c r="E37" s="26">
        <v>6.5000000000000002E-2</v>
      </c>
      <c r="F37" s="8">
        <f t="shared" si="0"/>
        <v>6.3899999999999998E-2</v>
      </c>
      <c r="G37" s="4"/>
      <c r="H37" s="8">
        <f t="shared" si="1"/>
        <v>6.3899999999999998E-2</v>
      </c>
    </row>
    <row r="38" spans="1:8" x14ac:dyDescent="0.35">
      <c r="A38" s="6" t="s">
        <v>61</v>
      </c>
      <c r="B38" s="6" t="s">
        <v>32</v>
      </c>
      <c r="C38" s="4" t="s">
        <v>86</v>
      </c>
      <c r="D38" s="19">
        <v>0.06</v>
      </c>
      <c r="E38" s="26">
        <v>6.5000000000000002E-2</v>
      </c>
      <c r="F38" s="8">
        <f t="shared" si="0"/>
        <v>6.3899999999999998E-2</v>
      </c>
      <c r="G38" s="4"/>
      <c r="H38" s="8">
        <f t="shared" si="1"/>
        <v>6.3899999999999998E-2</v>
      </c>
    </row>
    <row r="39" spans="1:8" x14ac:dyDescent="0.35">
      <c r="A39" s="6" t="s">
        <v>62</v>
      </c>
      <c r="B39" s="6" t="s">
        <v>33</v>
      </c>
      <c r="C39" s="4" t="s">
        <v>86</v>
      </c>
      <c r="D39" s="19">
        <v>0.04</v>
      </c>
      <c r="E39" s="26">
        <v>6.5000000000000002E-2</v>
      </c>
      <c r="F39" s="8">
        <f t="shared" si="0"/>
        <v>4.2599999999999999E-2</v>
      </c>
      <c r="G39" s="4"/>
      <c r="H39" s="8">
        <f t="shared" si="1"/>
        <v>4.2599999999999999E-2</v>
      </c>
    </row>
    <row r="40" spans="1:8" x14ac:dyDescent="0.35">
      <c r="A40" s="6" t="s">
        <v>63</v>
      </c>
      <c r="B40" s="6" t="s">
        <v>34</v>
      </c>
      <c r="C40" s="4" t="s">
        <v>86</v>
      </c>
      <c r="D40" s="19">
        <v>0.2</v>
      </c>
      <c r="E40" s="26">
        <v>6.5000000000000002E-2</v>
      </c>
      <c r="F40" s="8">
        <f t="shared" ref="F40:F71" si="3">D40+(D40*E40)</f>
        <v>0.21300000000000002</v>
      </c>
      <c r="G40" s="4"/>
      <c r="H40" s="8">
        <f t="shared" si="1"/>
        <v>0.21300000000000002</v>
      </c>
    </row>
    <row r="41" spans="1:8" x14ac:dyDescent="0.35">
      <c r="A41" s="47">
        <v>150101</v>
      </c>
      <c r="B41" s="38" t="s">
        <v>80</v>
      </c>
      <c r="C41" s="4" t="s">
        <v>86</v>
      </c>
      <c r="D41" s="19">
        <v>0</v>
      </c>
      <c r="E41" s="26">
        <v>6.5000000000000002E-2</v>
      </c>
      <c r="F41" s="50">
        <f t="shared" si="3"/>
        <v>0</v>
      </c>
      <c r="G41" s="51"/>
      <c r="H41" s="50">
        <f>ROUNDUP(F41+G41,2)</f>
        <v>0</v>
      </c>
    </row>
    <row r="42" spans="1:8" x14ac:dyDescent="0.35">
      <c r="A42" s="30">
        <v>150102</v>
      </c>
      <c r="B42" s="32" t="s">
        <v>36</v>
      </c>
      <c r="C42" s="4" t="s">
        <v>86</v>
      </c>
      <c r="D42" s="19">
        <v>0</v>
      </c>
      <c r="E42" s="26">
        <v>6.5000000000000002E-2</v>
      </c>
      <c r="F42" s="31">
        <f t="shared" si="3"/>
        <v>0</v>
      </c>
      <c r="G42" s="35">
        <v>0.02</v>
      </c>
      <c r="H42" s="31">
        <f t="shared" si="1"/>
        <v>0.02</v>
      </c>
    </row>
    <row r="43" spans="1:8" x14ac:dyDescent="0.35">
      <c r="A43" s="7">
        <v>150103</v>
      </c>
      <c r="B43" s="6" t="s">
        <v>0</v>
      </c>
      <c r="C43" s="4" t="s">
        <v>86</v>
      </c>
      <c r="D43" s="19">
        <v>0</v>
      </c>
      <c r="E43" s="26">
        <v>6.5000000000000002E-2</v>
      </c>
      <c r="F43" s="8">
        <f t="shared" si="3"/>
        <v>0</v>
      </c>
      <c r="G43" s="4"/>
      <c r="H43" s="8">
        <f t="shared" si="1"/>
        <v>0</v>
      </c>
    </row>
    <row r="44" spans="1:8" x14ac:dyDescent="0.35">
      <c r="A44" s="5">
        <v>150104</v>
      </c>
      <c r="B44" s="4" t="s">
        <v>3</v>
      </c>
      <c r="C44" s="4" t="s">
        <v>86</v>
      </c>
      <c r="D44" s="19">
        <f>[1]Raamleping!D61</f>
        <v>0</v>
      </c>
      <c r="E44" s="26">
        <v>6.5000000000000002E-2</v>
      </c>
      <c r="F44" s="8">
        <f t="shared" si="3"/>
        <v>0</v>
      </c>
      <c r="G44" s="4"/>
      <c r="H44" s="8">
        <f t="shared" si="1"/>
        <v>0</v>
      </c>
    </row>
    <row r="45" spans="1:8" x14ac:dyDescent="0.35">
      <c r="A45" s="29">
        <v>150106</v>
      </c>
      <c r="B45" s="28" t="s">
        <v>2</v>
      </c>
      <c r="C45" s="4" t="s">
        <v>86</v>
      </c>
      <c r="D45" s="19">
        <v>0.1</v>
      </c>
      <c r="E45" s="26">
        <v>6.5000000000000002E-2</v>
      </c>
      <c r="F45" s="31">
        <f t="shared" si="3"/>
        <v>0.10650000000000001</v>
      </c>
      <c r="G45" s="35">
        <v>0.02</v>
      </c>
      <c r="H45" s="31">
        <f t="shared" si="1"/>
        <v>0.1265</v>
      </c>
    </row>
    <row r="46" spans="1:8" ht="29" x14ac:dyDescent="0.35">
      <c r="A46" s="4" t="s">
        <v>48</v>
      </c>
      <c r="B46" s="4" t="s">
        <v>21</v>
      </c>
      <c r="C46" s="4" t="s">
        <v>86</v>
      </c>
      <c r="D46" s="19">
        <v>0.3</v>
      </c>
      <c r="E46" s="26">
        <v>6.5000000000000002E-2</v>
      </c>
      <c r="F46" s="8">
        <f t="shared" si="3"/>
        <v>0.31950000000000001</v>
      </c>
      <c r="G46" s="4"/>
      <c r="H46" s="8">
        <f t="shared" si="1"/>
        <v>0.31950000000000001</v>
      </c>
    </row>
    <row r="47" spans="1:8" x14ac:dyDescent="0.35">
      <c r="A47" s="4" t="s">
        <v>49</v>
      </c>
      <c r="B47" s="4" t="s">
        <v>22</v>
      </c>
      <c r="C47" s="4" t="s">
        <v>86</v>
      </c>
      <c r="D47" s="19">
        <v>0.3</v>
      </c>
      <c r="E47" s="26">
        <v>6.5000000000000002E-2</v>
      </c>
      <c r="F47" s="8">
        <f t="shared" si="3"/>
        <v>0.31950000000000001</v>
      </c>
      <c r="G47" s="4"/>
      <c r="H47" s="8">
        <f t="shared" si="1"/>
        <v>0.31950000000000001</v>
      </c>
    </row>
    <row r="48" spans="1:8" ht="43.5" x14ac:dyDescent="0.35">
      <c r="A48" s="4" t="s">
        <v>50</v>
      </c>
      <c r="B48" s="4" t="s">
        <v>23</v>
      </c>
      <c r="C48" s="4" t="s">
        <v>86</v>
      </c>
      <c r="D48" s="19">
        <f>[1]Raamleping!D65</f>
        <v>0.6</v>
      </c>
      <c r="E48" s="26">
        <v>6.5000000000000002E-2</v>
      </c>
      <c r="F48" s="8">
        <f t="shared" si="3"/>
        <v>0.63900000000000001</v>
      </c>
      <c r="G48" s="4"/>
      <c r="H48" s="8">
        <f t="shared" si="1"/>
        <v>0.63900000000000001</v>
      </c>
    </row>
    <row r="49" spans="1:8" x14ac:dyDescent="0.35">
      <c r="A49" s="29">
        <v>150203</v>
      </c>
      <c r="B49" s="33" t="s">
        <v>65</v>
      </c>
      <c r="C49" s="4" t="s">
        <v>86</v>
      </c>
      <c r="D49" s="19">
        <v>0.12</v>
      </c>
      <c r="E49" s="26">
        <v>6.5000000000000002E-2</v>
      </c>
      <c r="F49" s="31">
        <f t="shared" si="3"/>
        <v>0.1278</v>
      </c>
      <c r="G49" s="35">
        <v>0.06</v>
      </c>
      <c r="H49" s="31">
        <f t="shared" si="1"/>
        <v>0.18779999999999999</v>
      </c>
    </row>
    <row r="50" spans="1:8" x14ac:dyDescent="0.35">
      <c r="A50" s="5">
        <v>16010301</v>
      </c>
      <c r="B50" s="4" t="s">
        <v>4</v>
      </c>
      <c r="C50" s="4" t="s">
        <v>86</v>
      </c>
      <c r="D50" s="19">
        <v>0</v>
      </c>
      <c r="E50" s="26">
        <v>6.5000000000000002E-2</v>
      </c>
      <c r="F50" s="8">
        <f t="shared" si="3"/>
        <v>0</v>
      </c>
      <c r="G50" s="4"/>
      <c r="H50" s="8">
        <f t="shared" si="1"/>
        <v>0</v>
      </c>
    </row>
    <row r="51" spans="1:8" x14ac:dyDescent="0.35">
      <c r="A51" s="5">
        <v>16010303</v>
      </c>
      <c r="B51" s="4" t="s">
        <v>5</v>
      </c>
      <c r="C51" s="4" t="s">
        <v>86</v>
      </c>
      <c r="D51" s="19">
        <v>0</v>
      </c>
      <c r="E51" s="26">
        <v>6.5000000000000002E-2</v>
      </c>
      <c r="F51" s="8">
        <f t="shared" si="3"/>
        <v>0</v>
      </c>
      <c r="G51" s="4"/>
      <c r="H51" s="8">
        <f t="shared" si="1"/>
        <v>0</v>
      </c>
    </row>
    <row r="52" spans="1:8" x14ac:dyDescent="0.35">
      <c r="A52" s="4" t="s">
        <v>51</v>
      </c>
      <c r="B52" s="4" t="s">
        <v>24</v>
      </c>
      <c r="C52" s="4" t="s">
        <v>86</v>
      </c>
      <c r="D52" s="19">
        <v>0.25</v>
      </c>
      <c r="E52" s="26">
        <v>6.5000000000000002E-2</v>
      </c>
      <c r="F52" s="8">
        <f t="shared" si="3"/>
        <v>0.26624999999999999</v>
      </c>
      <c r="G52" s="4"/>
      <c r="H52" s="8">
        <f t="shared" si="1"/>
        <v>0.26624999999999999</v>
      </c>
    </row>
    <row r="53" spans="1:8" x14ac:dyDescent="0.35">
      <c r="A53" s="4" t="s">
        <v>52</v>
      </c>
      <c r="B53" s="4" t="s">
        <v>39</v>
      </c>
      <c r="C53" s="4" t="s">
        <v>86</v>
      </c>
      <c r="D53" s="19">
        <f>[1]Raamleping!D70</f>
        <v>0.4</v>
      </c>
      <c r="E53" s="26">
        <v>6.5000000000000002E-2</v>
      </c>
      <c r="F53" s="8">
        <f t="shared" si="3"/>
        <v>0.42600000000000005</v>
      </c>
      <c r="G53" s="4"/>
      <c r="H53" s="8">
        <f t="shared" si="1"/>
        <v>0.42600000000000005</v>
      </c>
    </row>
    <row r="54" spans="1:8" ht="29" x14ac:dyDescent="0.35">
      <c r="A54" s="4" t="s">
        <v>53</v>
      </c>
      <c r="B54" s="4" t="s">
        <v>25</v>
      </c>
      <c r="C54" s="4" t="s">
        <v>86</v>
      </c>
      <c r="D54" s="19">
        <v>0.5</v>
      </c>
      <c r="E54" s="26">
        <v>6.5000000000000002E-2</v>
      </c>
      <c r="F54" s="8">
        <f t="shared" si="3"/>
        <v>0.53249999999999997</v>
      </c>
      <c r="G54" s="4"/>
      <c r="H54" s="8">
        <f t="shared" si="1"/>
        <v>0.53249999999999997</v>
      </c>
    </row>
    <row r="55" spans="1:8" ht="29" x14ac:dyDescent="0.35">
      <c r="A55" s="4" t="s">
        <v>54</v>
      </c>
      <c r="B55" s="4" t="s">
        <v>26</v>
      </c>
      <c r="C55" s="4" t="s">
        <v>86</v>
      </c>
      <c r="D55" s="19">
        <v>0.5</v>
      </c>
      <c r="E55" s="26">
        <v>6.5000000000000002E-2</v>
      </c>
      <c r="F55" s="8">
        <f t="shared" si="3"/>
        <v>0.53249999999999997</v>
      </c>
      <c r="G55" s="4"/>
      <c r="H55" s="8">
        <f t="shared" si="1"/>
        <v>0.53249999999999997</v>
      </c>
    </row>
    <row r="56" spans="1:8" ht="29" x14ac:dyDescent="0.35">
      <c r="A56" s="29">
        <v>160304</v>
      </c>
      <c r="B56" s="28" t="s">
        <v>66</v>
      </c>
      <c r="C56" s="4" t="s">
        <v>86</v>
      </c>
      <c r="D56" s="19">
        <f>[1]Raamleping!D73</f>
        <v>0.11</v>
      </c>
      <c r="E56" s="26">
        <v>6.5000000000000002E-2</v>
      </c>
      <c r="F56" s="31">
        <f t="shared" si="3"/>
        <v>0.11715</v>
      </c>
      <c r="G56" s="35">
        <v>0.06</v>
      </c>
      <c r="H56" s="31">
        <f t="shared" si="1"/>
        <v>0.17715</v>
      </c>
    </row>
    <row r="57" spans="1:8" ht="29" x14ac:dyDescent="0.35">
      <c r="A57" s="4" t="s">
        <v>67</v>
      </c>
      <c r="B57" s="4" t="s">
        <v>68</v>
      </c>
      <c r="C57" s="4" t="s">
        <v>86</v>
      </c>
      <c r="D57" s="19">
        <v>3.5</v>
      </c>
      <c r="E57" s="26">
        <v>6.5000000000000002E-2</v>
      </c>
      <c r="F57" s="8">
        <f t="shared" si="3"/>
        <v>3.7275</v>
      </c>
      <c r="G57" s="4"/>
      <c r="H57" s="8">
        <f t="shared" si="1"/>
        <v>3.7275</v>
      </c>
    </row>
    <row r="58" spans="1:8" x14ac:dyDescent="0.35">
      <c r="A58" s="4" t="s">
        <v>55</v>
      </c>
      <c r="B58" s="4" t="s">
        <v>40</v>
      </c>
      <c r="C58" s="4" t="s">
        <v>86</v>
      </c>
      <c r="D58" s="19">
        <f>[1]Raamleping!D75</f>
        <v>0</v>
      </c>
      <c r="E58" s="26">
        <v>6.5000000000000002E-2</v>
      </c>
      <c r="F58" s="8">
        <f t="shared" si="3"/>
        <v>0</v>
      </c>
      <c r="G58" s="4"/>
      <c r="H58" s="8">
        <f t="shared" si="1"/>
        <v>0</v>
      </c>
    </row>
    <row r="59" spans="1:8" x14ac:dyDescent="0.35">
      <c r="A59" s="6" t="s">
        <v>64</v>
      </c>
      <c r="B59" s="6" t="s">
        <v>35</v>
      </c>
      <c r="C59" s="4" t="s">
        <v>86</v>
      </c>
      <c r="D59" s="19">
        <v>1</v>
      </c>
      <c r="E59" s="26">
        <v>6.5000000000000002E-2</v>
      </c>
      <c r="F59" s="8">
        <f t="shared" si="3"/>
        <v>1.0649999999999999</v>
      </c>
      <c r="G59" s="4"/>
      <c r="H59" s="8">
        <f t="shared" si="1"/>
        <v>1.0649999999999999</v>
      </c>
    </row>
    <row r="60" spans="1:8" ht="29" x14ac:dyDescent="0.35">
      <c r="A60" s="5">
        <v>170107</v>
      </c>
      <c r="B60" s="4" t="s">
        <v>37</v>
      </c>
      <c r="C60" s="4" t="s">
        <v>86</v>
      </c>
      <c r="D60" s="19">
        <v>0.03</v>
      </c>
      <c r="E60" s="26">
        <v>6.5000000000000002E-2</v>
      </c>
      <c r="F60" s="8">
        <f t="shared" si="3"/>
        <v>3.1949999999999999E-2</v>
      </c>
      <c r="G60" s="4"/>
      <c r="H60" s="8">
        <f t="shared" si="1"/>
        <v>3.1949999999999999E-2</v>
      </c>
    </row>
    <row r="61" spans="1:8" x14ac:dyDescent="0.35">
      <c r="A61" s="5">
        <v>170201</v>
      </c>
      <c r="B61" s="4" t="s">
        <v>1</v>
      </c>
      <c r="C61" s="4" t="s">
        <v>86</v>
      </c>
      <c r="D61" s="19">
        <v>0.04</v>
      </c>
      <c r="E61" s="26">
        <v>6.5000000000000002E-2</v>
      </c>
      <c r="F61" s="8">
        <f t="shared" si="3"/>
        <v>4.2599999999999999E-2</v>
      </c>
      <c r="G61" s="4"/>
      <c r="H61" s="8">
        <f t="shared" si="1"/>
        <v>4.2599999999999999E-2</v>
      </c>
    </row>
    <row r="62" spans="1:8" ht="29" x14ac:dyDescent="0.35">
      <c r="A62" s="5">
        <v>170504</v>
      </c>
      <c r="B62" s="4" t="s">
        <v>6</v>
      </c>
      <c r="C62" s="4" t="s">
        <v>86</v>
      </c>
      <c r="D62" s="19">
        <v>0.03</v>
      </c>
      <c r="E62" s="26">
        <v>6.5000000000000002E-2</v>
      </c>
      <c r="F62" s="8">
        <f t="shared" si="3"/>
        <v>3.1949999999999999E-2</v>
      </c>
      <c r="G62" s="4"/>
      <c r="H62" s="8">
        <f t="shared" si="1"/>
        <v>3.1949999999999999E-2</v>
      </c>
    </row>
    <row r="63" spans="1:8" ht="29" x14ac:dyDescent="0.35">
      <c r="A63" s="29">
        <v>170904</v>
      </c>
      <c r="B63" s="28" t="s">
        <v>7</v>
      </c>
      <c r="C63" s="4" t="s">
        <v>86</v>
      </c>
      <c r="D63" s="19">
        <f>[1]Raamleping!D80</f>
        <v>0.11</v>
      </c>
      <c r="E63" s="26">
        <v>6.5000000000000002E-2</v>
      </c>
      <c r="F63" s="31">
        <f t="shared" si="3"/>
        <v>0.11715</v>
      </c>
      <c r="G63" s="35">
        <v>0.03</v>
      </c>
      <c r="H63" s="31">
        <f t="shared" si="1"/>
        <v>0.14715</v>
      </c>
    </row>
    <row r="64" spans="1:8" ht="29" x14ac:dyDescent="0.35">
      <c r="A64" s="4" t="s">
        <v>56</v>
      </c>
      <c r="B64" s="4" t="s">
        <v>27</v>
      </c>
      <c r="C64" s="4" t="s">
        <v>86</v>
      </c>
      <c r="D64" s="19">
        <v>1.9</v>
      </c>
      <c r="E64" s="26">
        <v>6.5000000000000002E-2</v>
      </c>
      <c r="F64" s="8">
        <f t="shared" si="3"/>
        <v>2.0234999999999999</v>
      </c>
      <c r="G64" s="4"/>
      <c r="H64" s="8">
        <f t="shared" si="1"/>
        <v>2.0234999999999999</v>
      </c>
    </row>
    <row r="65" spans="1:8" x14ac:dyDescent="0.35">
      <c r="A65" s="4" t="s">
        <v>57</v>
      </c>
      <c r="B65" s="4" t="s">
        <v>28</v>
      </c>
      <c r="C65" s="4" t="s">
        <v>86</v>
      </c>
      <c r="D65" s="19">
        <f>[1]Raamleping!D82</f>
        <v>1.5</v>
      </c>
      <c r="E65" s="26">
        <v>6.5000000000000002E-2</v>
      </c>
      <c r="F65" s="8">
        <f t="shared" si="3"/>
        <v>1.5974999999999999</v>
      </c>
      <c r="G65" s="4"/>
      <c r="H65" s="8">
        <f t="shared" si="1"/>
        <v>1.5974999999999999</v>
      </c>
    </row>
    <row r="66" spans="1:8" x14ac:dyDescent="0.35">
      <c r="A66" s="30">
        <v>190801</v>
      </c>
      <c r="B66" s="32" t="s">
        <v>38</v>
      </c>
      <c r="C66" s="4" t="s">
        <v>86</v>
      </c>
      <c r="D66" s="19">
        <v>7.0000000000000007E-2</v>
      </c>
      <c r="E66" s="26">
        <v>6.5000000000000002E-2</v>
      </c>
      <c r="F66" s="31">
        <f t="shared" si="3"/>
        <v>7.4550000000000005E-2</v>
      </c>
      <c r="G66" s="35">
        <v>0.06</v>
      </c>
      <c r="H66" s="31">
        <f t="shared" si="1"/>
        <v>0.13455</v>
      </c>
    </row>
    <row r="67" spans="1:8" x14ac:dyDescent="0.35">
      <c r="A67" s="30">
        <v>190805</v>
      </c>
      <c r="B67" s="32" t="s">
        <v>8</v>
      </c>
      <c r="C67" s="4" t="s">
        <v>86</v>
      </c>
      <c r="D67" s="19">
        <v>0.02</v>
      </c>
      <c r="E67" s="26">
        <v>6.5000000000000002E-2</v>
      </c>
      <c r="F67" s="31">
        <f t="shared" si="3"/>
        <v>2.1299999999999999E-2</v>
      </c>
      <c r="G67" s="35">
        <v>0.06</v>
      </c>
      <c r="H67" s="31">
        <f t="shared" si="1"/>
        <v>8.1299999999999997E-2</v>
      </c>
    </row>
    <row r="68" spans="1:8" x14ac:dyDescent="0.35">
      <c r="A68" s="52">
        <v>200101</v>
      </c>
      <c r="B68" s="48" t="s">
        <v>69</v>
      </c>
      <c r="C68" s="4" t="s">
        <v>86</v>
      </c>
      <c r="D68" s="19">
        <v>0</v>
      </c>
      <c r="E68" s="26">
        <v>6.5000000000000002E-2</v>
      </c>
      <c r="F68" s="50">
        <f t="shared" si="3"/>
        <v>0</v>
      </c>
      <c r="G68" s="51"/>
      <c r="H68" s="50">
        <f>ROUNDUP(F68+G68,2)</f>
        <v>0</v>
      </c>
    </row>
    <row r="69" spans="1:8" x14ac:dyDescent="0.35">
      <c r="A69" s="30">
        <v>200108</v>
      </c>
      <c r="B69" s="32" t="s">
        <v>9</v>
      </c>
      <c r="C69" s="4" t="s">
        <v>86</v>
      </c>
      <c r="D69" s="19">
        <f>[1]Raamleping!D86</f>
        <v>0.06</v>
      </c>
      <c r="E69" s="26">
        <v>6.5000000000000002E-2</v>
      </c>
      <c r="F69" s="31">
        <f t="shared" si="3"/>
        <v>6.3899999999999998E-2</v>
      </c>
      <c r="G69" s="35">
        <v>0.01</v>
      </c>
      <c r="H69" s="31">
        <f t="shared" si="1"/>
        <v>7.3899999999999993E-2</v>
      </c>
    </row>
    <row r="70" spans="1:8" x14ac:dyDescent="0.35">
      <c r="A70" s="30">
        <v>200110</v>
      </c>
      <c r="B70" s="32" t="s">
        <v>70</v>
      </c>
      <c r="C70" s="4" t="s">
        <v>86</v>
      </c>
      <c r="D70" s="19">
        <f>[1]Raamleping!D87</f>
        <v>0.11</v>
      </c>
      <c r="E70" s="26">
        <v>6.5000000000000002E-2</v>
      </c>
      <c r="F70" s="31">
        <f t="shared" si="3"/>
        <v>0.11715</v>
      </c>
      <c r="G70" s="35">
        <v>0.06</v>
      </c>
      <c r="H70" s="31">
        <f t="shared" si="1"/>
        <v>0.17715</v>
      </c>
    </row>
    <row r="71" spans="1:8" x14ac:dyDescent="0.35">
      <c r="A71" s="30">
        <v>200111</v>
      </c>
      <c r="B71" s="32" t="s">
        <v>71</v>
      </c>
      <c r="C71" s="4" t="s">
        <v>86</v>
      </c>
      <c r="D71" s="19">
        <f>[1]Raamleping!D88</f>
        <v>0.11</v>
      </c>
      <c r="E71" s="26">
        <v>6.5000000000000002E-2</v>
      </c>
      <c r="F71" s="31">
        <f t="shared" si="3"/>
        <v>0.11715</v>
      </c>
      <c r="G71" s="35">
        <v>0.06</v>
      </c>
      <c r="H71" s="31">
        <f t="shared" si="1"/>
        <v>0.17715</v>
      </c>
    </row>
    <row r="72" spans="1:8" ht="29" x14ac:dyDescent="0.35">
      <c r="A72" s="4" t="s">
        <v>58</v>
      </c>
      <c r="B72" s="4" t="s">
        <v>29</v>
      </c>
      <c r="C72" s="4" t="s">
        <v>86</v>
      </c>
      <c r="D72" s="19">
        <f>[1]Raamleping!D89</f>
        <v>0</v>
      </c>
      <c r="E72" s="26">
        <v>6.5000000000000002E-2</v>
      </c>
      <c r="F72" s="8">
        <f t="shared" ref="F72:F94" si="4">D72+(D72*E72)</f>
        <v>0</v>
      </c>
      <c r="G72" s="4"/>
      <c r="H72" s="8">
        <f t="shared" si="1"/>
        <v>0</v>
      </c>
    </row>
    <row r="73" spans="1:8" ht="29" x14ac:dyDescent="0.35">
      <c r="A73" s="5" t="s">
        <v>41</v>
      </c>
      <c r="B73" s="4" t="s">
        <v>13</v>
      </c>
      <c r="C73" s="4" t="s">
        <v>86</v>
      </c>
      <c r="D73" s="19">
        <f>[1]Raamleping!D90</f>
        <v>0</v>
      </c>
      <c r="E73" s="26">
        <v>6.5000000000000002E-2</v>
      </c>
      <c r="F73" s="8">
        <f t="shared" si="4"/>
        <v>0</v>
      </c>
      <c r="G73" s="4"/>
      <c r="H73" s="8">
        <f t="shared" ref="H73:H94" si="5">F73+G73</f>
        <v>0</v>
      </c>
    </row>
    <row r="74" spans="1:8" x14ac:dyDescent="0.35">
      <c r="A74" s="7">
        <v>200125</v>
      </c>
      <c r="B74" s="6" t="s">
        <v>10</v>
      </c>
      <c r="C74" s="4" t="s">
        <v>86</v>
      </c>
      <c r="D74" s="19">
        <f>[1]Raamleping!D91</f>
        <v>0.1</v>
      </c>
      <c r="E74" s="26">
        <v>6.5000000000000002E-2</v>
      </c>
      <c r="F74" s="8">
        <f t="shared" si="4"/>
        <v>0.10650000000000001</v>
      </c>
      <c r="G74" s="4"/>
      <c r="H74" s="8">
        <f t="shared" si="5"/>
        <v>0.10650000000000001</v>
      </c>
    </row>
    <row r="75" spans="1:8" x14ac:dyDescent="0.35">
      <c r="A75" s="4" t="s">
        <v>72</v>
      </c>
      <c r="B75" s="4" t="s">
        <v>73</v>
      </c>
      <c r="C75" s="4" t="s">
        <v>86</v>
      </c>
      <c r="D75" s="19">
        <v>0.6</v>
      </c>
      <c r="E75" s="26">
        <v>6.5000000000000002E-2</v>
      </c>
      <c r="F75" s="8">
        <f t="shared" si="4"/>
        <v>0.63900000000000001</v>
      </c>
      <c r="G75" s="4"/>
      <c r="H75" s="8">
        <f t="shared" si="5"/>
        <v>0.63900000000000001</v>
      </c>
    </row>
    <row r="76" spans="1:8" ht="43.5" x14ac:dyDescent="0.35">
      <c r="A76" s="4" t="s">
        <v>59</v>
      </c>
      <c r="B76" s="4" t="s">
        <v>30</v>
      </c>
      <c r="C76" s="4" t="s">
        <v>86</v>
      </c>
      <c r="D76" s="19">
        <f>[1]Raamleping!D93</f>
        <v>0</v>
      </c>
      <c r="E76" s="26">
        <v>6.5000000000000002E-2</v>
      </c>
      <c r="F76" s="8">
        <f t="shared" si="4"/>
        <v>0</v>
      </c>
      <c r="G76" s="4"/>
      <c r="H76" s="8">
        <f t="shared" si="5"/>
        <v>0</v>
      </c>
    </row>
    <row r="77" spans="1:8" ht="43.5" x14ac:dyDescent="0.35">
      <c r="A77" s="5" t="s">
        <v>74</v>
      </c>
      <c r="B77" s="4" t="s">
        <v>75</v>
      </c>
      <c r="C77" s="4" t="s">
        <v>86</v>
      </c>
      <c r="D77" s="19">
        <f>[1]Raamleping!D94</f>
        <v>0</v>
      </c>
      <c r="E77" s="26">
        <v>6.5000000000000002E-2</v>
      </c>
      <c r="F77" s="8">
        <f t="shared" si="4"/>
        <v>0</v>
      </c>
      <c r="G77" s="4"/>
      <c r="H77" s="8">
        <f t="shared" si="5"/>
        <v>0</v>
      </c>
    </row>
    <row r="78" spans="1:8" ht="58" x14ac:dyDescent="0.35">
      <c r="A78" s="5" t="s">
        <v>42</v>
      </c>
      <c r="B78" s="4" t="s">
        <v>14</v>
      </c>
      <c r="C78" s="4" t="s">
        <v>86</v>
      </c>
      <c r="D78" s="19">
        <f>[1]Raamleping!D95</f>
        <v>0</v>
      </c>
      <c r="E78" s="26">
        <v>6.5000000000000002E-2</v>
      </c>
      <c r="F78" s="8">
        <f t="shared" si="4"/>
        <v>0</v>
      </c>
      <c r="G78" s="4"/>
      <c r="H78" s="8">
        <f t="shared" si="5"/>
        <v>0</v>
      </c>
    </row>
    <row r="79" spans="1:8" ht="58" x14ac:dyDescent="0.35">
      <c r="A79" s="5" t="s">
        <v>43</v>
      </c>
      <c r="B79" s="4" t="s">
        <v>15</v>
      </c>
      <c r="C79" s="4" t="s">
        <v>86</v>
      </c>
      <c r="D79" s="19">
        <f>[1]Raamleping!D96</f>
        <v>0</v>
      </c>
      <c r="E79" s="26">
        <v>6.5000000000000002E-2</v>
      </c>
      <c r="F79" s="8">
        <f t="shared" si="4"/>
        <v>0</v>
      </c>
      <c r="G79" s="4"/>
      <c r="H79" s="8">
        <f t="shared" si="5"/>
        <v>0</v>
      </c>
    </row>
    <row r="80" spans="1:8" ht="30" customHeight="1" x14ac:dyDescent="0.35">
      <c r="A80" s="5" t="s">
        <v>44</v>
      </c>
      <c r="B80" s="4" t="s">
        <v>16</v>
      </c>
      <c r="C80" s="4" t="s">
        <v>86</v>
      </c>
      <c r="D80" s="19">
        <f>[1]Raamleping!D97</f>
        <v>0</v>
      </c>
      <c r="E80" s="26">
        <v>6.5000000000000002E-2</v>
      </c>
      <c r="F80" s="8">
        <f t="shared" si="4"/>
        <v>0</v>
      </c>
      <c r="G80" s="4"/>
      <c r="H80" s="8">
        <f t="shared" si="5"/>
        <v>0</v>
      </c>
    </row>
    <row r="81" spans="1:8" ht="58" x14ac:dyDescent="0.35">
      <c r="A81" s="5" t="s">
        <v>45</v>
      </c>
      <c r="B81" s="4" t="s">
        <v>17</v>
      </c>
      <c r="C81" s="4" t="s">
        <v>86</v>
      </c>
      <c r="D81" s="19">
        <f>[1]Raamleping!D98</f>
        <v>0</v>
      </c>
      <c r="E81" s="26">
        <v>6.5000000000000002E-2</v>
      </c>
      <c r="F81" s="8">
        <f t="shared" si="4"/>
        <v>0</v>
      </c>
      <c r="G81" s="4"/>
      <c r="H81" s="8">
        <f t="shared" si="5"/>
        <v>0</v>
      </c>
    </row>
    <row r="82" spans="1:8" ht="30" customHeight="1" x14ac:dyDescent="0.35">
      <c r="A82" s="5">
        <v>20013611</v>
      </c>
      <c r="B82" s="4" t="s">
        <v>18</v>
      </c>
      <c r="C82" s="4" t="s">
        <v>86</v>
      </c>
      <c r="D82" s="19">
        <f>[1]Raamleping!D99</f>
        <v>0</v>
      </c>
      <c r="E82" s="26">
        <v>6.5000000000000002E-2</v>
      </c>
      <c r="F82" s="8">
        <f t="shared" si="4"/>
        <v>0</v>
      </c>
      <c r="G82" s="4"/>
      <c r="H82" s="8">
        <f t="shared" si="5"/>
        <v>0</v>
      </c>
    </row>
    <row r="83" spans="1:8" ht="43.5" x14ac:dyDescent="0.35">
      <c r="A83" s="5">
        <v>20013612</v>
      </c>
      <c r="B83" s="4" t="s">
        <v>132</v>
      </c>
      <c r="C83" s="4" t="s">
        <v>86</v>
      </c>
      <c r="D83" s="19">
        <f>[1]Raamleping!D100</f>
        <v>0</v>
      </c>
      <c r="E83" s="26">
        <v>6.5000000000000002E-2</v>
      </c>
      <c r="F83" s="8">
        <f t="shared" si="4"/>
        <v>0</v>
      </c>
      <c r="G83" s="4"/>
      <c r="H83" s="8">
        <f t="shared" si="5"/>
        <v>0</v>
      </c>
    </row>
    <row r="84" spans="1:8" ht="58" x14ac:dyDescent="0.35">
      <c r="A84" s="5">
        <v>20013614</v>
      </c>
      <c r="B84" s="4" t="s">
        <v>131</v>
      </c>
      <c r="C84" s="4" t="s">
        <v>86</v>
      </c>
      <c r="D84" s="19">
        <f>[1]Raamleping!D101</f>
        <v>0</v>
      </c>
      <c r="E84" s="26">
        <v>6.5000000000000002E-2</v>
      </c>
      <c r="F84" s="8">
        <f t="shared" si="4"/>
        <v>0</v>
      </c>
      <c r="G84" s="4"/>
      <c r="H84" s="8">
        <f t="shared" si="5"/>
        <v>0</v>
      </c>
    </row>
    <row r="85" spans="1:8" ht="58" x14ac:dyDescent="0.35">
      <c r="A85" s="5">
        <v>20013615</v>
      </c>
      <c r="B85" s="4" t="s">
        <v>125</v>
      </c>
      <c r="C85" s="4" t="s">
        <v>86</v>
      </c>
      <c r="D85" s="19">
        <f>[1]Raamleping!D102</f>
        <v>0</v>
      </c>
      <c r="E85" s="26">
        <v>6.5000000000000002E-2</v>
      </c>
      <c r="F85" s="8">
        <f t="shared" si="4"/>
        <v>0</v>
      </c>
      <c r="G85" s="4"/>
      <c r="H85" s="8">
        <f t="shared" si="5"/>
        <v>0</v>
      </c>
    </row>
    <row r="86" spans="1:8" ht="58" x14ac:dyDescent="0.35">
      <c r="A86" s="5">
        <v>20013616</v>
      </c>
      <c r="B86" s="4" t="s">
        <v>81</v>
      </c>
      <c r="C86" s="4" t="s">
        <v>86</v>
      </c>
      <c r="D86" s="19">
        <f>[1]Raamleping!D103</f>
        <v>0</v>
      </c>
      <c r="E86" s="26">
        <v>6.5000000000000002E-2</v>
      </c>
      <c r="F86" s="8">
        <f t="shared" si="4"/>
        <v>0</v>
      </c>
      <c r="G86" s="4"/>
      <c r="H86" s="8">
        <f t="shared" si="5"/>
        <v>0</v>
      </c>
    </row>
    <row r="87" spans="1:8" x14ac:dyDescent="0.35">
      <c r="A87" s="30">
        <v>200139</v>
      </c>
      <c r="B87" s="32" t="s">
        <v>11</v>
      </c>
      <c r="C87" s="4" t="s">
        <v>86</v>
      </c>
      <c r="D87" s="19">
        <f>[1]Raamleping!D104</f>
        <v>7.0000000000000007E-2</v>
      </c>
      <c r="E87" s="26">
        <v>6.5000000000000002E-2</v>
      </c>
      <c r="F87" s="31">
        <f t="shared" si="4"/>
        <v>7.4550000000000005E-2</v>
      </c>
      <c r="G87" s="35">
        <v>0.03</v>
      </c>
      <c r="H87" s="31">
        <f t="shared" si="5"/>
        <v>0.10455</v>
      </c>
    </row>
    <row r="88" spans="1:8" x14ac:dyDescent="0.35">
      <c r="A88" s="7" t="s">
        <v>76</v>
      </c>
      <c r="B88" s="6" t="s">
        <v>28</v>
      </c>
      <c r="C88" s="4" t="s">
        <v>86</v>
      </c>
      <c r="D88" s="19">
        <f>[1]Raamleping!D105</f>
        <v>1.5</v>
      </c>
      <c r="E88" s="26">
        <v>6.5000000000000002E-2</v>
      </c>
      <c r="F88" s="8">
        <f t="shared" si="4"/>
        <v>1.5974999999999999</v>
      </c>
      <c r="G88" s="4"/>
      <c r="H88" s="8">
        <f t="shared" si="5"/>
        <v>1.5974999999999999</v>
      </c>
    </row>
    <row r="89" spans="1:8" x14ac:dyDescent="0.35">
      <c r="A89" s="30">
        <v>200199</v>
      </c>
      <c r="B89" s="32" t="s">
        <v>82</v>
      </c>
      <c r="C89" s="4" t="s">
        <v>86</v>
      </c>
      <c r="D89" s="19">
        <f>[1]Raamleping!D106</f>
        <v>0.25</v>
      </c>
      <c r="E89" s="26">
        <v>6.5000000000000002E-2</v>
      </c>
      <c r="F89" s="31">
        <f t="shared" si="4"/>
        <v>0.26624999999999999</v>
      </c>
      <c r="G89" s="35">
        <v>0.06</v>
      </c>
      <c r="H89" s="31">
        <f t="shared" si="5"/>
        <v>0.32624999999999998</v>
      </c>
    </row>
    <row r="90" spans="1:8" x14ac:dyDescent="0.35">
      <c r="A90" s="30">
        <v>200201</v>
      </c>
      <c r="B90" s="32" t="s">
        <v>83</v>
      </c>
      <c r="C90" s="4" t="s">
        <v>86</v>
      </c>
      <c r="D90" s="19">
        <v>7.0000000000000007E-2</v>
      </c>
      <c r="E90" s="26">
        <v>6.5000000000000002E-2</v>
      </c>
      <c r="F90" s="31">
        <f t="shared" si="4"/>
        <v>7.4550000000000005E-2</v>
      </c>
      <c r="G90" s="35">
        <v>0.01</v>
      </c>
      <c r="H90" s="31">
        <f t="shared" si="5"/>
        <v>8.455E-2</v>
      </c>
    </row>
    <row r="91" spans="1:8" x14ac:dyDescent="0.35">
      <c r="A91" s="29">
        <v>200301</v>
      </c>
      <c r="B91" s="28" t="s">
        <v>84</v>
      </c>
      <c r="C91" s="4" t="s">
        <v>86</v>
      </c>
      <c r="D91" s="19">
        <v>0.09</v>
      </c>
      <c r="E91" s="26">
        <v>6.5000000000000002E-2</v>
      </c>
      <c r="F91" s="31">
        <f t="shared" si="4"/>
        <v>9.5849999999999991E-2</v>
      </c>
      <c r="G91" s="35">
        <v>0.06</v>
      </c>
      <c r="H91" s="31">
        <f t="shared" si="5"/>
        <v>0.15584999999999999</v>
      </c>
    </row>
    <row r="92" spans="1:8" x14ac:dyDescent="0.35">
      <c r="A92" s="29">
        <v>200307</v>
      </c>
      <c r="B92" s="28" t="s">
        <v>12</v>
      </c>
      <c r="C92" s="4" t="s">
        <v>86</v>
      </c>
      <c r="D92" s="19">
        <v>0.09</v>
      </c>
      <c r="E92" s="26">
        <v>6.5000000000000002E-2</v>
      </c>
      <c r="F92" s="31">
        <f t="shared" si="4"/>
        <v>9.5849999999999991E-2</v>
      </c>
      <c r="G92" s="35">
        <v>0.03</v>
      </c>
      <c r="H92" s="31">
        <f t="shared" si="5"/>
        <v>0.12584999999999999</v>
      </c>
    </row>
    <row r="93" spans="1:8" x14ac:dyDescent="0.35">
      <c r="A93" s="29">
        <v>200398</v>
      </c>
      <c r="B93" s="28" t="s">
        <v>77</v>
      </c>
      <c r="C93" s="4" t="s">
        <v>86</v>
      </c>
      <c r="D93" s="19">
        <v>0.09</v>
      </c>
      <c r="E93" s="26">
        <v>6.5000000000000002E-2</v>
      </c>
      <c r="F93" s="31">
        <f t="shared" si="4"/>
        <v>9.5849999999999991E-2</v>
      </c>
      <c r="G93" s="35">
        <v>0.06</v>
      </c>
      <c r="H93" s="31">
        <f t="shared" si="5"/>
        <v>0.15584999999999999</v>
      </c>
    </row>
    <row r="94" spans="1:8" x14ac:dyDescent="0.35">
      <c r="A94" s="5">
        <v>900004</v>
      </c>
      <c r="B94" s="4" t="s">
        <v>78</v>
      </c>
      <c r="C94" s="4" t="s">
        <v>86</v>
      </c>
      <c r="D94" s="19">
        <f>[1]Raamleping!D111</f>
        <v>0.03</v>
      </c>
      <c r="E94" s="26">
        <v>6.5000000000000002E-2</v>
      </c>
      <c r="F94" s="8">
        <f t="shared" si="4"/>
        <v>3.1949999999999999E-2</v>
      </c>
      <c r="G94" s="4"/>
      <c r="H94" s="8">
        <f t="shared" si="5"/>
        <v>3.1949999999999999E-2</v>
      </c>
    </row>
    <row r="95" spans="1:8" x14ac:dyDescent="0.35">
      <c r="A95" s="14"/>
      <c r="B95" s="16" t="s">
        <v>133</v>
      </c>
      <c r="C95" s="17"/>
      <c r="D95" s="15">
        <f>SUM(D8:D94)</f>
        <v>1025.6979999999994</v>
      </c>
      <c r="E95" s="15"/>
      <c r="F95" s="15">
        <f>SUM(F8:F94)</f>
        <v>1092.3683700000008</v>
      </c>
      <c r="G95" s="15"/>
      <c r="H95" s="15">
        <f>SUM(H8:H94)</f>
        <v>1110.8891644500009</v>
      </c>
    </row>
    <row r="96" spans="1:8" x14ac:dyDescent="0.35">
      <c r="A96" s="42" t="s">
        <v>129</v>
      </c>
      <c r="B96" s="43"/>
      <c r="C96" s="43"/>
      <c r="D96" s="43"/>
      <c r="E96" s="43"/>
      <c r="F96" s="43"/>
    </row>
    <row r="97" spans="1:6" x14ac:dyDescent="0.35">
      <c r="A97" s="41"/>
      <c r="B97" s="41"/>
      <c r="C97" s="41"/>
      <c r="D97" s="41"/>
      <c r="E97" s="41"/>
      <c r="F97" s="41"/>
    </row>
    <row r="98" spans="1:6" x14ac:dyDescent="0.35">
      <c r="A98" t="s">
        <v>174</v>
      </c>
      <c r="D98" s="1"/>
      <c r="E98" s="1"/>
    </row>
    <row r="99" spans="1:6" x14ac:dyDescent="0.35">
      <c r="A99" s="41" t="s">
        <v>128</v>
      </c>
      <c r="B99" s="41"/>
      <c r="C99" s="41"/>
      <c r="D99" s="41"/>
      <c r="E99" s="41"/>
      <c r="F99" s="41"/>
    </row>
    <row r="100" spans="1:6" x14ac:dyDescent="0.35">
      <c r="A100" s="41"/>
      <c r="B100" s="41"/>
      <c r="C100" s="41"/>
      <c r="D100" s="41"/>
      <c r="E100" s="41"/>
      <c r="F100" s="41"/>
    </row>
    <row r="101" spans="1:6" x14ac:dyDescent="0.35">
      <c r="A101" t="s">
        <v>134</v>
      </c>
      <c r="B101"/>
      <c r="C101"/>
      <c r="D101" s="12"/>
      <c r="E101" s="12"/>
    </row>
    <row r="102" spans="1:6" x14ac:dyDescent="0.35">
      <c r="A102" t="s">
        <v>118</v>
      </c>
    </row>
    <row r="103" spans="1:6" x14ac:dyDescent="0.35">
      <c r="A103" s="18" t="s">
        <v>126</v>
      </c>
    </row>
    <row r="104" spans="1:6" x14ac:dyDescent="0.35">
      <c r="A104" s="18" t="s">
        <v>135</v>
      </c>
    </row>
  </sheetData>
  <autoFilter ref="A7:H104" xr:uid="{7D1F8EB3-5ECC-4F1E-A15A-C22D39892795}"/>
  <mergeCells count="2">
    <mergeCell ref="A96:F97"/>
    <mergeCell ref="A99:F100"/>
  </mergeCells>
  <pageMargins left="0.51181102362204722" right="0.51181102362204722" top="0.55118110236220474" bottom="0.55118110236220474" header="0.31496062992125984" footer="0.31496062992125984"/>
  <pageSetup paperSize="9" orientation="landscape" r:id="rId1"/>
  <headerFooter>
    <oddFooter>&amp;C&amp;9&amp;P/&amp;N</oddFooter>
  </headerFooter>
  <ignoredErrors>
    <ignoredError sqref="H41 H68" formula="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75F9D4-A106-4849-9DA1-CE6CC99E8AF2}">
  <dimension ref="A3:I107"/>
  <sheetViews>
    <sheetView view="pageLayout" zoomScaleNormal="100" workbookViewId="0">
      <selection activeCell="B51" sqref="B51:B95"/>
    </sheetView>
  </sheetViews>
  <sheetFormatPr defaultColWidth="9.1796875" defaultRowHeight="14.5" x14ac:dyDescent="0.35"/>
  <cols>
    <col min="1" max="1" width="15.453125" style="1" customWidth="1"/>
    <col min="2" max="2" width="62.453125" style="1" customWidth="1"/>
    <col min="3" max="3" width="6.1796875" style="1" customWidth="1"/>
    <col min="4" max="5" width="10.54296875" style="10" customWidth="1"/>
    <col min="6" max="6" width="11" style="1" customWidth="1"/>
    <col min="7" max="7" width="16.26953125" style="1" customWidth="1"/>
    <col min="8" max="8" width="10.7265625" style="1" customWidth="1"/>
    <col min="9" max="16384" width="9.1796875" style="1"/>
  </cols>
  <sheetData>
    <row r="3" spans="1:9" x14ac:dyDescent="0.35">
      <c r="A3" s="3" t="s">
        <v>183</v>
      </c>
    </row>
    <row r="5" spans="1:9" x14ac:dyDescent="0.35">
      <c r="A5" s="1" t="s">
        <v>87</v>
      </c>
      <c r="B5" s="11" t="s">
        <v>139</v>
      </c>
    </row>
    <row r="6" spans="1:9" x14ac:dyDescent="0.35">
      <c r="A6" s="2" t="s">
        <v>88</v>
      </c>
      <c r="B6" s="11">
        <v>10306958</v>
      </c>
    </row>
    <row r="7" spans="1:9" ht="87" x14ac:dyDescent="0.35">
      <c r="A7" s="9" t="s">
        <v>108</v>
      </c>
      <c r="B7" s="9" t="s">
        <v>104</v>
      </c>
      <c r="C7" s="9" t="s">
        <v>85</v>
      </c>
      <c r="D7" s="8" t="s">
        <v>130</v>
      </c>
      <c r="E7" s="9" t="s">
        <v>140</v>
      </c>
      <c r="F7" s="9" t="s">
        <v>141</v>
      </c>
      <c r="G7" s="9" t="s">
        <v>187</v>
      </c>
      <c r="H7" s="9" t="s">
        <v>186</v>
      </c>
    </row>
    <row r="8" spans="1:9" x14ac:dyDescent="0.35">
      <c r="A8" s="28" t="s">
        <v>105</v>
      </c>
      <c r="B8" s="28" t="s">
        <v>154</v>
      </c>
      <c r="C8" s="4" t="s">
        <v>113</v>
      </c>
      <c r="D8" s="19">
        <v>180</v>
      </c>
      <c r="E8" s="20">
        <v>6.5000000000000002E-2</v>
      </c>
      <c r="F8" s="31">
        <f t="shared" ref="F8:F39" si="0">D8+(D8*E8)</f>
        <v>191.7</v>
      </c>
      <c r="G8" s="34">
        <v>3.5000000000000003E-2</v>
      </c>
      <c r="H8" s="31">
        <f>F8+(F8*G8)</f>
        <v>198.40949999999998</v>
      </c>
    </row>
    <row r="9" spans="1:9" ht="29" x14ac:dyDescent="0.35">
      <c r="A9" s="4" t="s">
        <v>109</v>
      </c>
      <c r="B9" s="4" t="s">
        <v>103</v>
      </c>
      <c r="C9" s="4" t="s">
        <v>114</v>
      </c>
      <c r="D9" s="19">
        <v>30</v>
      </c>
      <c r="E9" s="20">
        <v>6.5000000000000002E-2</v>
      </c>
      <c r="F9" s="8">
        <f t="shared" si="0"/>
        <v>31.95</v>
      </c>
      <c r="G9" s="4"/>
      <c r="H9" s="8">
        <f t="shared" ref="H9:H72" si="1">F9+G9</f>
        <v>31.95</v>
      </c>
      <c r="I9" s="37"/>
    </row>
    <row r="10" spans="1:9" x14ac:dyDescent="0.35">
      <c r="A10" s="28" t="s">
        <v>109</v>
      </c>
      <c r="B10" s="28" t="s">
        <v>127</v>
      </c>
      <c r="C10" s="4" t="s">
        <v>114</v>
      </c>
      <c r="D10" s="19">
        <v>50</v>
      </c>
      <c r="E10" s="20">
        <v>6.5000000000000002E-2</v>
      </c>
      <c r="F10" s="31">
        <f t="shared" si="0"/>
        <v>53.25</v>
      </c>
      <c r="G10" s="34">
        <v>3.5000000000000003E-2</v>
      </c>
      <c r="H10" s="31">
        <f>F10+(F10*G10)</f>
        <v>55.113750000000003</v>
      </c>
      <c r="I10" s="37"/>
    </row>
    <row r="11" spans="1:9" ht="29" x14ac:dyDescent="0.35">
      <c r="A11" s="28" t="s">
        <v>110</v>
      </c>
      <c r="B11" s="28" t="s">
        <v>111</v>
      </c>
      <c r="C11" s="4" t="s">
        <v>115</v>
      </c>
      <c r="D11" s="19">
        <v>44</v>
      </c>
      <c r="E11" s="20">
        <v>6.5000000000000002E-2</v>
      </c>
      <c r="F11" s="31">
        <f t="shared" si="0"/>
        <v>46.86</v>
      </c>
      <c r="G11" s="34">
        <v>3.5000000000000003E-2</v>
      </c>
      <c r="H11" s="31">
        <f t="shared" ref="H11:H12" si="2">F11+(F11*G11)</f>
        <v>48.500099999999996</v>
      </c>
      <c r="I11" s="37"/>
    </row>
    <row r="12" spans="1:9" ht="29" x14ac:dyDescent="0.35">
      <c r="A12" s="28" t="s">
        <v>110</v>
      </c>
      <c r="B12" s="28" t="s">
        <v>112</v>
      </c>
      <c r="C12" s="4" t="s">
        <v>115</v>
      </c>
      <c r="D12" s="19">
        <v>60</v>
      </c>
      <c r="E12" s="20">
        <v>6.5000000000000002E-2</v>
      </c>
      <c r="F12" s="31">
        <f t="shared" si="0"/>
        <v>63.9</v>
      </c>
      <c r="G12" s="34">
        <v>3.5000000000000003E-2</v>
      </c>
      <c r="H12" s="31">
        <f t="shared" si="2"/>
        <v>66.136499999999998</v>
      </c>
      <c r="I12" s="37"/>
    </row>
    <row r="13" spans="1:9" x14ac:dyDescent="0.35">
      <c r="A13" s="4" t="s">
        <v>107</v>
      </c>
      <c r="B13" s="4" t="s">
        <v>89</v>
      </c>
      <c r="C13" s="4" t="s">
        <v>116</v>
      </c>
      <c r="D13" s="19">
        <v>0.8</v>
      </c>
      <c r="E13" s="20">
        <v>6.5000000000000002E-2</v>
      </c>
      <c r="F13" s="8">
        <f t="shared" si="0"/>
        <v>0.85200000000000009</v>
      </c>
      <c r="G13" s="4"/>
      <c r="H13" s="8">
        <f t="shared" si="1"/>
        <v>0.85200000000000009</v>
      </c>
    </row>
    <row r="14" spans="1:9" x14ac:dyDescent="0.35">
      <c r="A14" s="4" t="s">
        <v>107</v>
      </c>
      <c r="B14" s="6" t="s">
        <v>119</v>
      </c>
      <c r="C14" s="4" t="s">
        <v>116</v>
      </c>
      <c r="D14" s="19">
        <v>1.25</v>
      </c>
      <c r="E14" s="20">
        <v>6.5000000000000002E-2</v>
      </c>
      <c r="F14" s="8">
        <f t="shared" si="0"/>
        <v>1.33125</v>
      </c>
      <c r="G14" s="4"/>
      <c r="H14" s="8">
        <f t="shared" si="1"/>
        <v>1.33125</v>
      </c>
    </row>
    <row r="15" spans="1:9" x14ac:dyDescent="0.35">
      <c r="A15" s="4" t="s">
        <v>107</v>
      </c>
      <c r="B15" s="6" t="s">
        <v>94</v>
      </c>
      <c r="C15" s="4" t="s">
        <v>116</v>
      </c>
      <c r="D15" s="19">
        <v>0.8</v>
      </c>
      <c r="E15" s="20">
        <v>6.5000000000000002E-2</v>
      </c>
      <c r="F15" s="8">
        <f t="shared" si="0"/>
        <v>0.85200000000000009</v>
      </c>
      <c r="G15" s="4"/>
      <c r="H15" s="8">
        <f t="shared" si="1"/>
        <v>0.85200000000000009</v>
      </c>
    </row>
    <row r="16" spans="1:9" x14ac:dyDescent="0.35">
      <c r="A16" s="4" t="s">
        <v>107</v>
      </c>
      <c r="B16" s="4" t="s">
        <v>123</v>
      </c>
      <c r="C16" s="4" t="s">
        <v>116</v>
      </c>
      <c r="D16" s="19">
        <v>0.8</v>
      </c>
      <c r="E16" s="20">
        <v>6.5000000000000002E-2</v>
      </c>
      <c r="F16" s="8">
        <f t="shared" si="0"/>
        <v>0.85200000000000009</v>
      </c>
      <c r="G16" s="4"/>
      <c r="H16" s="8">
        <f t="shared" si="1"/>
        <v>0.85200000000000009</v>
      </c>
    </row>
    <row r="17" spans="1:9" x14ac:dyDescent="0.35">
      <c r="A17" s="4" t="s">
        <v>107</v>
      </c>
      <c r="B17" s="4" t="s">
        <v>124</v>
      </c>
      <c r="C17" s="4" t="s">
        <v>116</v>
      </c>
      <c r="D17" s="19">
        <v>2.2000000000000002</v>
      </c>
      <c r="E17" s="20">
        <v>6.5000000000000002E-2</v>
      </c>
      <c r="F17" s="8">
        <f t="shared" si="0"/>
        <v>2.343</v>
      </c>
      <c r="G17" s="4"/>
      <c r="H17" s="8">
        <f t="shared" si="1"/>
        <v>2.343</v>
      </c>
    </row>
    <row r="18" spans="1:9" x14ac:dyDescent="0.35">
      <c r="A18" s="4" t="s">
        <v>107</v>
      </c>
      <c r="B18" s="4" t="s">
        <v>120</v>
      </c>
      <c r="C18" s="4" t="s">
        <v>116</v>
      </c>
      <c r="D18" s="19">
        <v>15</v>
      </c>
      <c r="E18" s="20">
        <v>6.5000000000000002E-2</v>
      </c>
      <c r="F18" s="8">
        <f t="shared" si="0"/>
        <v>15.975</v>
      </c>
      <c r="G18" s="4"/>
      <c r="H18" s="8">
        <f t="shared" si="1"/>
        <v>15.975</v>
      </c>
    </row>
    <row r="19" spans="1:9" x14ac:dyDescent="0.35">
      <c r="A19" s="4" t="s">
        <v>107</v>
      </c>
      <c r="B19" s="4" t="s">
        <v>93</v>
      </c>
      <c r="C19" s="4" t="s">
        <v>116</v>
      </c>
      <c r="D19" s="19">
        <v>6.1</v>
      </c>
      <c r="E19" s="20">
        <v>6.5000000000000002E-2</v>
      </c>
      <c r="F19" s="8">
        <f t="shared" si="0"/>
        <v>6.4964999999999993</v>
      </c>
      <c r="G19" s="4"/>
      <c r="H19" s="8">
        <f t="shared" si="1"/>
        <v>6.4964999999999993</v>
      </c>
    </row>
    <row r="20" spans="1:9" x14ac:dyDescent="0.35">
      <c r="A20" s="4" t="s">
        <v>107</v>
      </c>
      <c r="B20" s="4" t="s">
        <v>90</v>
      </c>
      <c r="C20" s="4" t="s">
        <v>116</v>
      </c>
      <c r="D20" s="19">
        <v>3</v>
      </c>
      <c r="E20" s="20">
        <v>6.5000000000000002E-2</v>
      </c>
      <c r="F20" s="8">
        <f t="shared" si="0"/>
        <v>3.1949999999999998</v>
      </c>
      <c r="G20" s="4"/>
      <c r="H20" s="8">
        <f t="shared" si="1"/>
        <v>3.1949999999999998</v>
      </c>
    </row>
    <row r="21" spans="1:9" x14ac:dyDescent="0.35">
      <c r="A21" s="4" t="s">
        <v>107</v>
      </c>
      <c r="B21" s="4" t="s">
        <v>121</v>
      </c>
      <c r="C21" s="4" t="s">
        <v>116</v>
      </c>
      <c r="D21" s="19">
        <v>3.5</v>
      </c>
      <c r="E21" s="20">
        <v>6.5000000000000002E-2</v>
      </c>
      <c r="F21" s="8">
        <f t="shared" si="0"/>
        <v>3.7275</v>
      </c>
      <c r="G21" s="4"/>
      <c r="H21" s="8">
        <f t="shared" si="1"/>
        <v>3.7275</v>
      </c>
    </row>
    <row r="22" spans="1:9" x14ac:dyDescent="0.35">
      <c r="A22" s="4" t="s">
        <v>107</v>
      </c>
      <c r="B22" s="4" t="s">
        <v>97</v>
      </c>
      <c r="C22" s="4" t="s">
        <v>116</v>
      </c>
      <c r="D22" s="19">
        <v>16.5</v>
      </c>
      <c r="E22" s="20">
        <v>6.5000000000000002E-2</v>
      </c>
      <c r="F22" s="8">
        <f t="shared" si="0"/>
        <v>17.572500000000002</v>
      </c>
      <c r="G22" s="4"/>
      <c r="H22" s="8">
        <f t="shared" si="1"/>
        <v>17.572500000000002</v>
      </c>
    </row>
    <row r="23" spans="1:9" x14ac:dyDescent="0.35">
      <c r="A23" s="4" t="s">
        <v>107</v>
      </c>
      <c r="B23" s="4" t="s">
        <v>98</v>
      </c>
      <c r="C23" s="4" t="s">
        <v>116</v>
      </c>
      <c r="D23" s="19">
        <v>20</v>
      </c>
      <c r="E23" s="20">
        <v>6.5000000000000002E-2</v>
      </c>
      <c r="F23" s="8">
        <f t="shared" si="0"/>
        <v>21.3</v>
      </c>
      <c r="G23" s="4"/>
      <c r="H23" s="8">
        <f t="shared" si="1"/>
        <v>21.3</v>
      </c>
    </row>
    <row r="24" spans="1:9" x14ac:dyDescent="0.35">
      <c r="A24" s="4" t="s">
        <v>107</v>
      </c>
      <c r="B24" s="4" t="s">
        <v>99</v>
      </c>
      <c r="C24" s="4" t="s">
        <v>116</v>
      </c>
      <c r="D24" s="19">
        <v>30</v>
      </c>
      <c r="E24" s="20">
        <v>6.5000000000000002E-2</v>
      </c>
      <c r="F24" s="8">
        <f t="shared" si="0"/>
        <v>31.95</v>
      </c>
      <c r="G24" s="4"/>
      <c r="H24" s="8">
        <f t="shared" si="1"/>
        <v>31.95</v>
      </c>
    </row>
    <row r="25" spans="1:9" x14ac:dyDescent="0.35">
      <c r="A25" s="4" t="s">
        <v>107</v>
      </c>
      <c r="B25" s="4" t="s">
        <v>100</v>
      </c>
      <c r="C25" s="4" t="s">
        <v>116</v>
      </c>
      <c r="D25" s="19">
        <v>60</v>
      </c>
      <c r="E25" s="20">
        <v>6.5000000000000002E-2</v>
      </c>
      <c r="F25" s="8">
        <f t="shared" si="0"/>
        <v>63.9</v>
      </c>
      <c r="G25" s="4"/>
      <c r="H25" s="8">
        <f t="shared" si="1"/>
        <v>63.9</v>
      </c>
    </row>
    <row r="26" spans="1:9" x14ac:dyDescent="0.35">
      <c r="A26" s="4" t="s">
        <v>107</v>
      </c>
      <c r="B26" s="4" t="s">
        <v>101</v>
      </c>
      <c r="C26" s="4" t="s">
        <v>116</v>
      </c>
      <c r="D26" s="19">
        <v>70</v>
      </c>
      <c r="E26" s="20">
        <v>6.5000000000000002E-2</v>
      </c>
      <c r="F26" s="8">
        <f t="shared" si="0"/>
        <v>74.55</v>
      </c>
      <c r="G26" s="4"/>
      <c r="H26" s="8">
        <f t="shared" si="1"/>
        <v>74.55</v>
      </c>
    </row>
    <row r="27" spans="1:9" x14ac:dyDescent="0.35">
      <c r="A27" s="4" t="s">
        <v>107</v>
      </c>
      <c r="B27" s="6" t="s">
        <v>122</v>
      </c>
      <c r="C27" s="4" t="s">
        <v>116</v>
      </c>
      <c r="D27" s="19">
        <v>80</v>
      </c>
      <c r="E27" s="20">
        <v>6.5000000000000002E-2</v>
      </c>
      <c r="F27" s="8">
        <f t="shared" si="0"/>
        <v>85.2</v>
      </c>
      <c r="G27" s="4"/>
      <c r="H27" s="8">
        <f t="shared" si="1"/>
        <v>85.2</v>
      </c>
    </row>
    <row r="28" spans="1:9" x14ac:dyDescent="0.35">
      <c r="A28" s="4" t="s">
        <v>107</v>
      </c>
      <c r="B28" s="4" t="s">
        <v>102</v>
      </c>
      <c r="C28" s="4" t="s">
        <v>116</v>
      </c>
      <c r="D28" s="19">
        <v>80</v>
      </c>
      <c r="E28" s="20">
        <v>6.5000000000000002E-2</v>
      </c>
      <c r="F28" s="8">
        <f t="shared" si="0"/>
        <v>85.2</v>
      </c>
      <c r="G28" s="4"/>
      <c r="H28" s="8">
        <f t="shared" si="1"/>
        <v>85.2</v>
      </c>
    </row>
    <row r="29" spans="1:9" ht="29" x14ac:dyDescent="0.35">
      <c r="A29" s="4" t="s">
        <v>107</v>
      </c>
      <c r="B29" s="4" t="s">
        <v>182</v>
      </c>
      <c r="C29" s="4" t="s">
        <v>116</v>
      </c>
      <c r="D29" s="19">
        <v>190</v>
      </c>
      <c r="E29" s="20">
        <v>6.5000000000000002E-2</v>
      </c>
      <c r="F29" s="8">
        <f t="shared" si="0"/>
        <v>202.35</v>
      </c>
      <c r="G29" s="4"/>
      <c r="H29" s="8">
        <f t="shared" si="1"/>
        <v>202.35</v>
      </c>
    </row>
    <row r="30" spans="1:9" ht="58" x14ac:dyDescent="0.35">
      <c r="A30" s="4" t="s">
        <v>107</v>
      </c>
      <c r="B30" s="4" t="s">
        <v>181</v>
      </c>
      <c r="C30" s="4" t="s">
        <v>116</v>
      </c>
      <c r="D30" s="19">
        <v>330</v>
      </c>
      <c r="E30" s="20">
        <v>6.5000000000000002E-2</v>
      </c>
      <c r="F30" s="8">
        <f t="shared" si="0"/>
        <v>351.45</v>
      </c>
      <c r="G30" s="4"/>
      <c r="H30" s="8">
        <f t="shared" si="1"/>
        <v>351.45</v>
      </c>
      <c r="I30" s="44" t="s">
        <v>180</v>
      </c>
    </row>
    <row r="31" spans="1:9" x14ac:dyDescent="0.35">
      <c r="A31" s="4" t="s">
        <v>179</v>
      </c>
      <c r="B31" s="4" t="s">
        <v>178</v>
      </c>
      <c r="C31" s="4" t="s">
        <v>113</v>
      </c>
      <c r="D31" s="19">
        <v>250</v>
      </c>
      <c r="E31" s="20">
        <v>6.5000000000000002E-2</v>
      </c>
      <c r="F31" s="8">
        <f t="shared" si="0"/>
        <v>266.25</v>
      </c>
      <c r="H31" s="8">
        <f t="shared" si="1"/>
        <v>266.25</v>
      </c>
      <c r="I31" s="45"/>
    </row>
    <row r="32" spans="1:9" x14ac:dyDescent="0.35">
      <c r="A32" s="4" t="s">
        <v>107</v>
      </c>
      <c r="B32" s="6" t="s">
        <v>117</v>
      </c>
      <c r="C32" s="4" t="s">
        <v>116</v>
      </c>
      <c r="D32" s="19">
        <v>190</v>
      </c>
      <c r="E32" s="20">
        <v>6.5000000000000002E-2</v>
      </c>
      <c r="F32" s="8">
        <f t="shared" si="0"/>
        <v>202.35</v>
      </c>
      <c r="G32" s="4"/>
      <c r="H32" s="8">
        <f t="shared" si="1"/>
        <v>202.35</v>
      </c>
    </row>
    <row r="33" spans="1:8" ht="29" x14ac:dyDescent="0.35">
      <c r="A33" s="4" t="s">
        <v>106</v>
      </c>
      <c r="B33" s="4" t="s">
        <v>95</v>
      </c>
      <c r="C33" s="4" t="s">
        <v>115</v>
      </c>
      <c r="D33" s="19">
        <v>6</v>
      </c>
      <c r="E33" s="20">
        <v>6.5000000000000002E-2</v>
      </c>
      <c r="F33" s="8">
        <f t="shared" si="0"/>
        <v>6.39</v>
      </c>
      <c r="G33" s="4"/>
      <c r="H33" s="8">
        <f t="shared" si="1"/>
        <v>6.39</v>
      </c>
    </row>
    <row r="34" spans="1:8" ht="29" x14ac:dyDescent="0.35">
      <c r="A34" s="4" t="s">
        <v>106</v>
      </c>
      <c r="B34" s="4" t="s">
        <v>96</v>
      </c>
      <c r="C34" s="4" t="s">
        <v>115</v>
      </c>
      <c r="D34" s="19">
        <v>12</v>
      </c>
      <c r="E34" s="20">
        <v>6.5000000000000002E-2</v>
      </c>
      <c r="F34" s="8">
        <f t="shared" si="0"/>
        <v>12.78</v>
      </c>
      <c r="G34" s="4"/>
      <c r="H34" s="8">
        <f t="shared" si="1"/>
        <v>12.78</v>
      </c>
    </row>
    <row r="35" spans="1:8" x14ac:dyDescent="0.35">
      <c r="A35" s="4" t="s">
        <v>106</v>
      </c>
      <c r="B35" s="4" t="s">
        <v>91</v>
      </c>
      <c r="C35" s="4" t="s">
        <v>115</v>
      </c>
      <c r="D35" s="19">
        <v>9</v>
      </c>
      <c r="E35" s="20">
        <v>6.5000000000000002E-2</v>
      </c>
      <c r="F35" s="8">
        <f t="shared" si="0"/>
        <v>9.5850000000000009</v>
      </c>
      <c r="G35" s="4"/>
      <c r="H35" s="8">
        <f t="shared" si="1"/>
        <v>9.5850000000000009</v>
      </c>
    </row>
    <row r="36" spans="1:8" ht="29" x14ac:dyDescent="0.35">
      <c r="A36" s="4" t="s">
        <v>46</v>
      </c>
      <c r="B36" s="4" t="s">
        <v>19</v>
      </c>
      <c r="C36" s="4" t="s">
        <v>86</v>
      </c>
      <c r="D36" s="19">
        <v>0.6</v>
      </c>
      <c r="E36" s="20">
        <v>6.5000000000000002E-2</v>
      </c>
      <c r="F36" s="8">
        <f t="shared" si="0"/>
        <v>0.63900000000000001</v>
      </c>
      <c r="G36" s="4"/>
      <c r="H36" s="8">
        <f t="shared" si="1"/>
        <v>0.63900000000000001</v>
      </c>
    </row>
    <row r="37" spans="1:8" x14ac:dyDescent="0.35">
      <c r="A37" s="4" t="s">
        <v>47</v>
      </c>
      <c r="B37" s="13" t="s">
        <v>20</v>
      </c>
      <c r="C37" s="4" t="s">
        <v>86</v>
      </c>
      <c r="D37" s="19">
        <v>0.6</v>
      </c>
      <c r="E37" s="20">
        <v>6.5000000000000002E-2</v>
      </c>
      <c r="F37" s="8">
        <f t="shared" si="0"/>
        <v>0.63900000000000001</v>
      </c>
      <c r="G37" s="4"/>
      <c r="H37" s="8">
        <f t="shared" si="1"/>
        <v>0.63900000000000001</v>
      </c>
    </row>
    <row r="38" spans="1:8" ht="43.5" x14ac:dyDescent="0.35">
      <c r="A38" s="47">
        <v>100101</v>
      </c>
      <c r="B38" s="48" t="s">
        <v>79</v>
      </c>
      <c r="C38" s="4" t="s">
        <v>86</v>
      </c>
      <c r="D38" s="19">
        <v>0.06</v>
      </c>
      <c r="E38" s="20">
        <v>6.5000000000000002E-2</v>
      </c>
      <c r="F38" s="50">
        <f t="shared" si="0"/>
        <v>6.3899999999999998E-2</v>
      </c>
      <c r="G38" s="49"/>
      <c r="H38" s="50">
        <f t="shared" si="1"/>
        <v>6.3899999999999998E-2</v>
      </c>
    </row>
    <row r="39" spans="1:8" x14ac:dyDescent="0.35">
      <c r="A39" s="4" t="s">
        <v>60</v>
      </c>
      <c r="B39" s="4" t="s">
        <v>31</v>
      </c>
      <c r="C39" s="4" t="s">
        <v>86</v>
      </c>
      <c r="D39" s="19">
        <v>0.03</v>
      </c>
      <c r="E39" s="20">
        <v>6.5000000000000002E-2</v>
      </c>
      <c r="F39" s="8">
        <f t="shared" si="0"/>
        <v>3.1949999999999999E-2</v>
      </c>
      <c r="G39" s="4"/>
      <c r="H39" s="8">
        <f t="shared" si="1"/>
        <v>3.1949999999999999E-2</v>
      </c>
    </row>
    <row r="40" spans="1:8" x14ac:dyDescent="0.35">
      <c r="A40" s="6" t="s">
        <v>61</v>
      </c>
      <c r="B40" s="6" t="s">
        <v>32</v>
      </c>
      <c r="C40" s="4" t="s">
        <v>86</v>
      </c>
      <c r="D40" s="19">
        <v>0.03</v>
      </c>
      <c r="E40" s="20">
        <v>6.5000000000000002E-2</v>
      </c>
      <c r="F40" s="8">
        <f t="shared" ref="F40:F71" si="3">D40+(D40*E40)</f>
        <v>3.1949999999999999E-2</v>
      </c>
      <c r="G40" s="4"/>
      <c r="H40" s="8">
        <f t="shared" si="1"/>
        <v>3.1949999999999999E-2</v>
      </c>
    </row>
    <row r="41" spans="1:8" x14ac:dyDescent="0.35">
      <c r="A41" s="6" t="s">
        <v>62</v>
      </c>
      <c r="B41" s="6" t="s">
        <v>33</v>
      </c>
      <c r="C41" s="4" t="s">
        <v>86</v>
      </c>
      <c r="D41" s="19">
        <v>0.04</v>
      </c>
      <c r="E41" s="20">
        <v>6.5000000000000002E-2</v>
      </c>
      <c r="F41" s="8">
        <f t="shared" si="3"/>
        <v>4.2599999999999999E-2</v>
      </c>
      <c r="G41" s="4"/>
      <c r="H41" s="8">
        <f t="shared" si="1"/>
        <v>4.2599999999999999E-2</v>
      </c>
    </row>
    <row r="42" spans="1:8" x14ac:dyDescent="0.35">
      <c r="A42" s="6" t="s">
        <v>63</v>
      </c>
      <c r="B42" s="6" t="s">
        <v>34</v>
      </c>
      <c r="C42" s="4" t="s">
        <v>86</v>
      </c>
      <c r="D42" s="19">
        <v>0.25</v>
      </c>
      <c r="E42" s="20">
        <v>6.5000000000000002E-2</v>
      </c>
      <c r="F42" s="8">
        <f t="shared" si="3"/>
        <v>0.26624999999999999</v>
      </c>
      <c r="G42" s="4"/>
      <c r="H42" s="8">
        <f t="shared" si="1"/>
        <v>0.26624999999999999</v>
      </c>
    </row>
    <row r="43" spans="1:8" x14ac:dyDescent="0.35">
      <c r="A43" s="47">
        <v>150101</v>
      </c>
      <c r="B43" s="38" t="s">
        <v>80</v>
      </c>
      <c r="C43" s="4" t="s">
        <v>86</v>
      </c>
      <c r="D43" s="19">
        <v>7.0000000000000007E-2</v>
      </c>
      <c r="E43" s="20">
        <v>6.5000000000000002E-2</v>
      </c>
      <c r="F43" s="50">
        <f t="shared" si="3"/>
        <v>7.4550000000000005E-2</v>
      </c>
      <c r="G43" s="51"/>
      <c r="H43" s="50">
        <f t="shared" si="1"/>
        <v>7.4550000000000005E-2</v>
      </c>
    </row>
    <row r="44" spans="1:8" x14ac:dyDescent="0.35">
      <c r="A44" s="30">
        <v>150102</v>
      </c>
      <c r="B44" s="32" t="s">
        <v>36</v>
      </c>
      <c r="C44" s="4" t="s">
        <v>86</v>
      </c>
      <c r="D44" s="19">
        <v>7.0000000000000007E-2</v>
      </c>
      <c r="E44" s="20">
        <v>6.5000000000000002E-2</v>
      </c>
      <c r="F44" s="31">
        <f t="shared" si="3"/>
        <v>7.4550000000000005E-2</v>
      </c>
      <c r="G44" s="35">
        <v>0.02</v>
      </c>
      <c r="H44" s="31">
        <f t="shared" si="1"/>
        <v>9.4550000000000009E-2</v>
      </c>
    </row>
    <row r="45" spans="1:8" x14ac:dyDescent="0.35">
      <c r="A45" s="7">
        <v>150103</v>
      </c>
      <c r="B45" s="6" t="s">
        <v>0</v>
      </c>
      <c r="C45" s="4" t="s">
        <v>86</v>
      </c>
      <c r="D45" s="19">
        <v>0</v>
      </c>
      <c r="E45" s="20">
        <v>6.5000000000000002E-2</v>
      </c>
      <c r="F45" s="8">
        <f t="shared" si="3"/>
        <v>0</v>
      </c>
      <c r="G45" s="4"/>
      <c r="H45" s="8">
        <f t="shared" si="1"/>
        <v>0</v>
      </c>
    </row>
    <row r="46" spans="1:8" x14ac:dyDescent="0.35">
      <c r="A46" s="5">
        <v>150104</v>
      </c>
      <c r="B46" s="4" t="s">
        <v>3</v>
      </c>
      <c r="C46" s="4" t="s">
        <v>86</v>
      </c>
      <c r="D46" s="19">
        <v>0</v>
      </c>
      <c r="E46" s="20">
        <v>6.5000000000000002E-2</v>
      </c>
      <c r="F46" s="8">
        <f t="shared" si="3"/>
        <v>0</v>
      </c>
      <c r="G46" s="4"/>
      <c r="H46" s="8">
        <f t="shared" si="1"/>
        <v>0</v>
      </c>
    </row>
    <row r="47" spans="1:8" x14ac:dyDescent="0.35">
      <c r="A47" s="29">
        <v>150106</v>
      </c>
      <c r="B47" s="28" t="s">
        <v>2</v>
      </c>
      <c r="C47" s="4" t="s">
        <v>86</v>
      </c>
      <c r="D47" s="19">
        <v>0.1</v>
      </c>
      <c r="E47" s="20">
        <v>6.5000000000000002E-2</v>
      </c>
      <c r="F47" s="31">
        <f t="shared" si="3"/>
        <v>0.10650000000000001</v>
      </c>
      <c r="G47" s="35">
        <v>0.02</v>
      </c>
      <c r="H47" s="31">
        <f t="shared" si="1"/>
        <v>0.1265</v>
      </c>
    </row>
    <row r="48" spans="1:8" x14ac:dyDescent="0.35">
      <c r="A48" s="4" t="s">
        <v>48</v>
      </c>
      <c r="B48" s="4" t="s">
        <v>21</v>
      </c>
      <c r="C48" s="4" t="s">
        <v>86</v>
      </c>
      <c r="D48" s="19">
        <v>0</v>
      </c>
      <c r="E48" s="20">
        <v>6.5000000000000002E-2</v>
      </c>
      <c r="F48" s="8">
        <f t="shared" si="3"/>
        <v>0</v>
      </c>
      <c r="G48" s="4"/>
      <c r="H48" s="8">
        <f t="shared" si="1"/>
        <v>0</v>
      </c>
    </row>
    <row r="49" spans="1:8" x14ac:dyDescent="0.35">
      <c r="A49" s="4" t="s">
        <v>49</v>
      </c>
      <c r="B49" s="4" t="s">
        <v>22</v>
      </c>
      <c r="C49" s="4" t="s">
        <v>86</v>
      </c>
      <c r="D49" s="19">
        <v>0.3</v>
      </c>
      <c r="E49" s="20">
        <v>6.5000000000000002E-2</v>
      </c>
      <c r="F49" s="8">
        <f t="shared" si="3"/>
        <v>0.31950000000000001</v>
      </c>
      <c r="G49" s="4"/>
      <c r="H49" s="8">
        <f t="shared" si="1"/>
        <v>0.31950000000000001</v>
      </c>
    </row>
    <row r="50" spans="1:8" ht="43.5" x14ac:dyDescent="0.35">
      <c r="A50" s="4" t="s">
        <v>50</v>
      </c>
      <c r="B50" s="4" t="s">
        <v>23</v>
      </c>
      <c r="C50" s="4" t="s">
        <v>86</v>
      </c>
      <c r="D50" s="19">
        <v>0.55000000000000004</v>
      </c>
      <c r="E50" s="20">
        <v>6.5000000000000002E-2</v>
      </c>
      <c r="F50" s="8">
        <f t="shared" si="3"/>
        <v>0.58574999999999999</v>
      </c>
      <c r="G50" s="4"/>
      <c r="H50" s="8">
        <f t="shared" si="1"/>
        <v>0.58574999999999999</v>
      </c>
    </row>
    <row r="51" spans="1:8" x14ac:dyDescent="0.35">
      <c r="A51" s="29">
        <v>150203</v>
      </c>
      <c r="B51" s="33" t="s">
        <v>65</v>
      </c>
      <c r="C51" s="4" t="s">
        <v>86</v>
      </c>
      <c r="D51" s="19">
        <v>0.14000000000000001</v>
      </c>
      <c r="E51" s="20">
        <v>6.5000000000000002E-2</v>
      </c>
      <c r="F51" s="31">
        <f t="shared" si="3"/>
        <v>0.14910000000000001</v>
      </c>
      <c r="G51" s="35">
        <v>0.06</v>
      </c>
      <c r="H51" s="31">
        <f t="shared" si="1"/>
        <v>0.20910000000000001</v>
      </c>
    </row>
    <row r="52" spans="1:8" x14ac:dyDescent="0.35">
      <c r="A52" s="5">
        <v>16010301</v>
      </c>
      <c r="B52" s="4" t="s">
        <v>4</v>
      </c>
      <c r="C52" s="4" t="s">
        <v>86</v>
      </c>
      <c r="D52" s="19">
        <v>0</v>
      </c>
      <c r="E52" s="20">
        <v>6.5000000000000002E-2</v>
      </c>
      <c r="F52" s="8">
        <f t="shared" si="3"/>
        <v>0</v>
      </c>
      <c r="G52" s="4"/>
      <c r="H52" s="8">
        <f t="shared" si="1"/>
        <v>0</v>
      </c>
    </row>
    <row r="53" spans="1:8" x14ac:dyDescent="0.35">
      <c r="A53" s="5">
        <v>16010303</v>
      </c>
      <c r="B53" s="4" t="s">
        <v>5</v>
      </c>
      <c r="C53" s="4" t="s">
        <v>86</v>
      </c>
      <c r="D53" s="19">
        <v>0</v>
      </c>
      <c r="E53" s="20">
        <v>6.5000000000000002E-2</v>
      </c>
      <c r="F53" s="8">
        <f t="shared" si="3"/>
        <v>0</v>
      </c>
      <c r="G53" s="4"/>
      <c r="H53" s="8">
        <f t="shared" si="1"/>
        <v>0</v>
      </c>
    </row>
    <row r="54" spans="1:8" x14ac:dyDescent="0.35">
      <c r="A54" s="4" t="s">
        <v>51</v>
      </c>
      <c r="B54" s="4" t="s">
        <v>24</v>
      </c>
      <c r="C54" s="4" t="s">
        <v>86</v>
      </c>
      <c r="D54" s="19">
        <v>0.25</v>
      </c>
      <c r="E54" s="20">
        <v>6.5000000000000002E-2</v>
      </c>
      <c r="F54" s="8">
        <f t="shared" si="3"/>
        <v>0.26624999999999999</v>
      </c>
      <c r="G54" s="4"/>
      <c r="H54" s="8">
        <f t="shared" si="1"/>
        <v>0.26624999999999999</v>
      </c>
    </row>
    <row r="55" spans="1:8" x14ac:dyDescent="0.35">
      <c r="A55" s="4" t="s">
        <v>52</v>
      </c>
      <c r="B55" s="4" t="s">
        <v>39</v>
      </c>
      <c r="C55" s="4" t="s">
        <v>86</v>
      </c>
      <c r="D55" s="19">
        <v>0.35</v>
      </c>
      <c r="E55" s="20">
        <v>6.5000000000000002E-2</v>
      </c>
      <c r="F55" s="8">
        <f t="shared" si="3"/>
        <v>0.37274999999999997</v>
      </c>
      <c r="G55" s="4"/>
      <c r="H55" s="8">
        <f t="shared" si="1"/>
        <v>0.37274999999999997</v>
      </c>
    </row>
    <row r="56" spans="1:8" ht="29" x14ac:dyDescent="0.35">
      <c r="A56" s="4" t="s">
        <v>53</v>
      </c>
      <c r="B56" s="4" t="s">
        <v>25</v>
      </c>
      <c r="C56" s="4" t="s">
        <v>86</v>
      </c>
      <c r="D56" s="19">
        <v>0.55000000000000004</v>
      </c>
      <c r="E56" s="20">
        <v>6.5000000000000002E-2</v>
      </c>
      <c r="F56" s="8">
        <f t="shared" si="3"/>
        <v>0.58574999999999999</v>
      </c>
      <c r="G56" s="4"/>
      <c r="H56" s="8">
        <f t="shared" si="1"/>
        <v>0.58574999999999999</v>
      </c>
    </row>
    <row r="57" spans="1:8" x14ac:dyDescent="0.35">
      <c r="A57" s="4" t="s">
        <v>54</v>
      </c>
      <c r="B57" s="4" t="s">
        <v>26</v>
      </c>
      <c r="C57" s="4" t="s">
        <v>86</v>
      </c>
      <c r="D57" s="19">
        <v>0</v>
      </c>
      <c r="E57" s="20">
        <v>6.5000000000000002E-2</v>
      </c>
      <c r="F57" s="8">
        <f t="shared" si="3"/>
        <v>0</v>
      </c>
      <c r="G57" s="4"/>
      <c r="H57" s="8">
        <f t="shared" si="1"/>
        <v>0</v>
      </c>
    </row>
    <row r="58" spans="1:8" x14ac:dyDescent="0.35">
      <c r="A58" s="29">
        <v>160304</v>
      </c>
      <c r="B58" s="28" t="s">
        <v>66</v>
      </c>
      <c r="C58" s="4" t="s">
        <v>86</v>
      </c>
      <c r="D58" s="19">
        <v>0.11</v>
      </c>
      <c r="E58" s="20">
        <v>6.5000000000000002E-2</v>
      </c>
      <c r="F58" s="31">
        <f t="shared" si="3"/>
        <v>0.11715</v>
      </c>
      <c r="G58" s="35">
        <v>0.06</v>
      </c>
      <c r="H58" s="31">
        <f t="shared" si="1"/>
        <v>0.17715</v>
      </c>
    </row>
    <row r="59" spans="1:8" ht="29" x14ac:dyDescent="0.35">
      <c r="A59" s="4" t="s">
        <v>67</v>
      </c>
      <c r="B59" s="4" t="s">
        <v>68</v>
      </c>
      <c r="C59" s="4" t="s">
        <v>86</v>
      </c>
      <c r="D59" s="19">
        <v>3.2</v>
      </c>
      <c r="E59" s="20">
        <v>6.5000000000000002E-2</v>
      </c>
      <c r="F59" s="8">
        <f t="shared" si="3"/>
        <v>3.4080000000000004</v>
      </c>
      <c r="G59" s="4"/>
      <c r="H59" s="8">
        <f t="shared" si="1"/>
        <v>3.4080000000000004</v>
      </c>
    </row>
    <row r="60" spans="1:8" x14ac:dyDescent="0.35">
      <c r="A60" s="4" t="s">
        <v>55</v>
      </c>
      <c r="B60" s="4" t="s">
        <v>40</v>
      </c>
      <c r="C60" s="4" t="s">
        <v>86</v>
      </c>
      <c r="D60" s="19">
        <v>0</v>
      </c>
      <c r="E60" s="20">
        <v>6.5000000000000002E-2</v>
      </c>
      <c r="F60" s="8">
        <f t="shared" si="3"/>
        <v>0</v>
      </c>
      <c r="G60" s="4"/>
      <c r="H60" s="8">
        <f t="shared" si="1"/>
        <v>0</v>
      </c>
    </row>
    <row r="61" spans="1:8" x14ac:dyDescent="0.35">
      <c r="A61" s="6" t="s">
        <v>64</v>
      </c>
      <c r="B61" s="6" t="s">
        <v>35</v>
      </c>
      <c r="C61" s="4" t="s">
        <v>86</v>
      </c>
      <c r="D61" s="19">
        <v>0.09</v>
      </c>
      <c r="E61" s="20">
        <v>6.5000000000000002E-2</v>
      </c>
      <c r="F61" s="8">
        <f t="shared" si="3"/>
        <v>9.5849999999999991E-2</v>
      </c>
      <c r="G61" s="4"/>
      <c r="H61" s="8">
        <f t="shared" si="1"/>
        <v>9.5849999999999991E-2</v>
      </c>
    </row>
    <row r="62" spans="1:8" ht="29" x14ac:dyDescent="0.35">
      <c r="A62" s="5">
        <v>170107</v>
      </c>
      <c r="B62" s="4" t="s">
        <v>37</v>
      </c>
      <c r="C62" s="4" t="s">
        <v>86</v>
      </c>
      <c r="D62" s="19">
        <v>0.02</v>
      </c>
      <c r="E62" s="20">
        <v>6.5000000000000002E-2</v>
      </c>
      <c r="F62" s="8">
        <f t="shared" si="3"/>
        <v>2.1299999999999999E-2</v>
      </c>
      <c r="G62" s="4"/>
      <c r="H62" s="8">
        <f t="shared" si="1"/>
        <v>2.1299999999999999E-2</v>
      </c>
    </row>
    <row r="63" spans="1:8" x14ac:dyDescent="0.35">
      <c r="A63" s="5">
        <v>170201</v>
      </c>
      <c r="B63" s="4" t="s">
        <v>1</v>
      </c>
      <c r="C63" s="4" t="s">
        <v>86</v>
      </c>
      <c r="D63" s="19">
        <v>3.5000000000000003E-2</v>
      </c>
      <c r="E63" s="20">
        <v>6.5000000000000002E-2</v>
      </c>
      <c r="F63" s="8">
        <f t="shared" si="3"/>
        <v>3.7275000000000003E-2</v>
      </c>
      <c r="G63" s="4"/>
      <c r="H63" s="8">
        <f t="shared" si="1"/>
        <v>3.7275000000000003E-2</v>
      </c>
    </row>
    <row r="64" spans="1:8" x14ac:dyDescent="0.35">
      <c r="A64" s="5">
        <v>170504</v>
      </c>
      <c r="B64" s="4" t="s">
        <v>6</v>
      </c>
      <c r="C64" s="4" t="s">
        <v>86</v>
      </c>
      <c r="D64" s="19">
        <v>2.5000000000000001E-2</v>
      </c>
      <c r="E64" s="20">
        <v>6.5000000000000002E-2</v>
      </c>
      <c r="F64" s="8">
        <f t="shared" si="3"/>
        <v>2.6625000000000003E-2</v>
      </c>
      <c r="G64" s="4"/>
      <c r="H64" s="8">
        <f t="shared" si="1"/>
        <v>2.6625000000000003E-2</v>
      </c>
    </row>
    <row r="65" spans="1:8" ht="29" x14ac:dyDescent="0.35">
      <c r="A65" s="29">
        <v>170904</v>
      </c>
      <c r="B65" s="28" t="s">
        <v>7</v>
      </c>
      <c r="C65" s="4" t="s">
        <v>86</v>
      </c>
      <c r="D65" s="19">
        <v>0.1</v>
      </c>
      <c r="E65" s="20">
        <v>6.5000000000000002E-2</v>
      </c>
      <c r="F65" s="31">
        <f t="shared" si="3"/>
        <v>0.10650000000000001</v>
      </c>
      <c r="G65" s="35">
        <v>0.03</v>
      </c>
      <c r="H65" s="31">
        <f t="shared" si="1"/>
        <v>0.13650000000000001</v>
      </c>
    </row>
    <row r="66" spans="1:8" ht="29" x14ac:dyDescent="0.35">
      <c r="A66" s="4" t="s">
        <v>56</v>
      </c>
      <c r="B66" s="4" t="s">
        <v>27</v>
      </c>
      <c r="C66" s="4" t="s">
        <v>86</v>
      </c>
      <c r="D66" s="19">
        <v>1.9</v>
      </c>
      <c r="E66" s="20">
        <v>6.5000000000000002E-2</v>
      </c>
      <c r="F66" s="8">
        <f t="shared" si="3"/>
        <v>2.0234999999999999</v>
      </c>
      <c r="G66" s="4"/>
      <c r="H66" s="8">
        <f t="shared" si="1"/>
        <v>2.0234999999999999</v>
      </c>
    </row>
    <row r="67" spans="1:8" x14ac:dyDescent="0.35">
      <c r="A67" s="4" t="s">
        <v>57</v>
      </c>
      <c r="B67" s="4" t="s">
        <v>28</v>
      </c>
      <c r="C67" s="4" t="s">
        <v>86</v>
      </c>
      <c r="D67" s="19">
        <v>0.75</v>
      </c>
      <c r="E67" s="20">
        <v>6.5000000000000002E-2</v>
      </c>
      <c r="F67" s="8">
        <f t="shared" si="3"/>
        <v>0.79874999999999996</v>
      </c>
      <c r="G67" s="4"/>
      <c r="H67" s="8">
        <f t="shared" si="1"/>
        <v>0.79874999999999996</v>
      </c>
    </row>
    <row r="68" spans="1:8" x14ac:dyDescent="0.35">
      <c r="A68" s="30">
        <v>190801</v>
      </c>
      <c r="B68" s="32" t="s">
        <v>38</v>
      </c>
      <c r="C68" s="4" t="s">
        <v>86</v>
      </c>
      <c r="D68" s="19">
        <v>0.1</v>
      </c>
      <c r="E68" s="20">
        <v>6.5000000000000002E-2</v>
      </c>
      <c r="F68" s="31">
        <f t="shared" si="3"/>
        <v>0.10650000000000001</v>
      </c>
      <c r="G68" s="35">
        <v>0.06</v>
      </c>
      <c r="H68" s="31">
        <f t="shared" si="1"/>
        <v>0.16650000000000001</v>
      </c>
    </row>
    <row r="69" spans="1:8" x14ac:dyDescent="0.35">
      <c r="A69" s="30">
        <v>190805</v>
      </c>
      <c r="B69" s="32" t="s">
        <v>8</v>
      </c>
      <c r="C69" s="4" t="s">
        <v>86</v>
      </c>
      <c r="D69" s="19">
        <v>0.05</v>
      </c>
      <c r="E69" s="20">
        <v>6.5000000000000002E-2</v>
      </c>
      <c r="F69" s="31">
        <f t="shared" si="3"/>
        <v>5.3250000000000006E-2</v>
      </c>
      <c r="G69" s="35">
        <v>0.06</v>
      </c>
      <c r="H69" s="31">
        <f t="shared" si="1"/>
        <v>0.11325</v>
      </c>
    </row>
    <row r="70" spans="1:8" x14ac:dyDescent="0.35">
      <c r="A70" s="52">
        <v>200101</v>
      </c>
      <c r="B70" s="48" t="s">
        <v>69</v>
      </c>
      <c r="C70" s="4" t="s">
        <v>86</v>
      </c>
      <c r="D70" s="19">
        <v>7.0000000000000007E-2</v>
      </c>
      <c r="E70" s="20">
        <v>6.5000000000000002E-2</v>
      </c>
      <c r="F70" s="50">
        <f t="shared" si="3"/>
        <v>7.4550000000000005E-2</v>
      </c>
      <c r="G70" s="51"/>
      <c r="H70" s="50">
        <f t="shared" si="1"/>
        <v>7.4550000000000005E-2</v>
      </c>
    </row>
    <row r="71" spans="1:8" x14ac:dyDescent="0.35">
      <c r="A71" s="30">
        <v>200108</v>
      </c>
      <c r="B71" s="32" t="s">
        <v>9</v>
      </c>
      <c r="C71" s="4" t="s">
        <v>86</v>
      </c>
      <c r="D71" s="19">
        <v>0.05</v>
      </c>
      <c r="E71" s="20">
        <v>6.5000000000000002E-2</v>
      </c>
      <c r="F71" s="31">
        <f t="shared" si="3"/>
        <v>5.3250000000000006E-2</v>
      </c>
      <c r="G71" s="35">
        <v>0.01</v>
      </c>
      <c r="H71" s="31">
        <f t="shared" si="1"/>
        <v>6.3250000000000001E-2</v>
      </c>
    </row>
    <row r="72" spans="1:8" x14ac:dyDescent="0.35">
      <c r="A72" s="30">
        <v>200110</v>
      </c>
      <c r="B72" s="32" t="s">
        <v>70</v>
      </c>
      <c r="C72" s="4" t="s">
        <v>86</v>
      </c>
      <c r="D72" s="19">
        <v>0.11</v>
      </c>
      <c r="E72" s="20">
        <v>6.5000000000000002E-2</v>
      </c>
      <c r="F72" s="31">
        <f t="shared" ref="F72:F96" si="4">D72+(D72*E72)</f>
        <v>0.11715</v>
      </c>
      <c r="G72" s="35">
        <v>0.06</v>
      </c>
      <c r="H72" s="31">
        <f t="shared" si="1"/>
        <v>0.17715</v>
      </c>
    </row>
    <row r="73" spans="1:8" x14ac:dyDescent="0.35">
      <c r="A73" s="30">
        <v>200111</v>
      </c>
      <c r="B73" s="32" t="s">
        <v>71</v>
      </c>
      <c r="C73" s="4" t="s">
        <v>86</v>
      </c>
      <c r="D73" s="19">
        <v>0.11</v>
      </c>
      <c r="E73" s="20">
        <v>6.5000000000000002E-2</v>
      </c>
      <c r="F73" s="31">
        <f t="shared" si="4"/>
        <v>0.11715</v>
      </c>
      <c r="G73" s="35">
        <v>0.06</v>
      </c>
      <c r="H73" s="31">
        <f t="shared" ref="H73:H96" si="5">F73+G73</f>
        <v>0.17715</v>
      </c>
    </row>
    <row r="74" spans="1:8" x14ac:dyDescent="0.35">
      <c r="A74" s="4" t="s">
        <v>58</v>
      </c>
      <c r="B74" s="4" t="s">
        <v>29</v>
      </c>
      <c r="C74" s="4" t="s">
        <v>86</v>
      </c>
      <c r="D74" s="19">
        <v>0</v>
      </c>
      <c r="E74" s="20">
        <v>6.5000000000000002E-2</v>
      </c>
      <c r="F74" s="8">
        <f t="shared" si="4"/>
        <v>0</v>
      </c>
      <c r="G74" s="4"/>
      <c r="H74" s="8">
        <f t="shared" si="5"/>
        <v>0</v>
      </c>
    </row>
    <row r="75" spans="1:8" ht="29" x14ac:dyDescent="0.35">
      <c r="A75" s="5" t="s">
        <v>41</v>
      </c>
      <c r="B75" s="4" t="s">
        <v>13</v>
      </c>
      <c r="C75" s="4" t="s">
        <v>86</v>
      </c>
      <c r="D75" s="19">
        <v>0</v>
      </c>
      <c r="E75" s="20">
        <v>6.5000000000000002E-2</v>
      </c>
      <c r="F75" s="8">
        <f t="shared" si="4"/>
        <v>0</v>
      </c>
      <c r="G75" s="4"/>
      <c r="H75" s="8">
        <f t="shared" si="5"/>
        <v>0</v>
      </c>
    </row>
    <row r="76" spans="1:8" x14ac:dyDescent="0.35">
      <c r="A76" s="7">
        <v>200125</v>
      </c>
      <c r="B76" s="6" t="s">
        <v>10</v>
      </c>
      <c r="C76" s="4" t="s">
        <v>86</v>
      </c>
      <c r="D76" s="19">
        <v>0</v>
      </c>
      <c r="E76" s="20">
        <v>6.5000000000000002E-2</v>
      </c>
      <c r="F76" s="8">
        <f t="shared" si="4"/>
        <v>0</v>
      </c>
      <c r="G76" s="4"/>
      <c r="H76" s="8">
        <f t="shared" si="5"/>
        <v>0</v>
      </c>
    </row>
    <row r="77" spans="1:8" x14ac:dyDescent="0.35">
      <c r="A77" s="4" t="s">
        <v>72</v>
      </c>
      <c r="B77" s="4" t="s">
        <v>73</v>
      </c>
      <c r="C77" s="4" t="s">
        <v>86</v>
      </c>
      <c r="D77" s="19">
        <v>0.5</v>
      </c>
      <c r="E77" s="20">
        <v>6.5000000000000002E-2</v>
      </c>
      <c r="F77" s="8">
        <f t="shared" si="4"/>
        <v>0.53249999999999997</v>
      </c>
      <c r="G77" s="4"/>
      <c r="H77" s="8">
        <f t="shared" si="5"/>
        <v>0.53249999999999997</v>
      </c>
    </row>
    <row r="78" spans="1:8" ht="43.5" x14ac:dyDescent="0.35">
      <c r="A78" s="4" t="s">
        <v>59</v>
      </c>
      <c r="B78" s="4" t="s">
        <v>30</v>
      </c>
      <c r="C78" s="4" t="s">
        <v>86</v>
      </c>
      <c r="D78" s="19">
        <v>0</v>
      </c>
      <c r="E78" s="20">
        <v>6.5000000000000002E-2</v>
      </c>
      <c r="F78" s="8">
        <f t="shared" si="4"/>
        <v>0</v>
      </c>
      <c r="G78" s="4"/>
      <c r="H78" s="8">
        <f t="shared" si="5"/>
        <v>0</v>
      </c>
    </row>
    <row r="79" spans="1:8" ht="29" x14ac:dyDescent="0.35">
      <c r="A79" s="5" t="s">
        <v>74</v>
      </c>
      <c r="B79" s="4" t="s">
        <v>75</v>
      </c>
      <c r="C79" s="4" t="s">
        <v>86</v>
      </c>
      <c r="D79" s="19">
        <v>0</v>
      </c>
      <c r="E79" s="20">
        <v>6.5000000000000002E-2</v>
      </c>
      <c r="F79" s="8">
        <f t="shared" si="4"/>
        <v>0</v>
      </c>
      <c r="G79" s="4"/>
      <c r="H79" s="8">
        <f t="shared" si="5"/>
        <v>0</v>
      </c>
    </row>
    <row r="80" spans="1:8" ht="43.5" x14ac:dyDescent="0.35">
      <c r="A80" s="5" t="s">
        <v>42</v>
      </c>
      <c r="B80" s="4" t="s">
        <v>14</v>
      </c>
      <c r="C80" s="4" t="s">
        <v>86</v>
      </c>
      <c r="D80" s="19">
        <v>0</v>
      </c>
      <c r="E80" s="20">
        <v>6.5000000000000002E-2</v>
      </c>
      <c r="F80" s="8">
        <f t="shared" si="4"/>
        <v>0</v>
      </c>
      <c r="G80" s="4"/>
      <c r="H80" s="8">
        <f t="shared" si="5"/>
        <v>0</v>
      </c>
    </row>
    <row r="81" spans="1:8" ht="43.5" x14ac:dyDescent="0.35">
      <c r="A81" s="5" t="s">
        <v>43</v>
      </c>
      <c r="B81" s="4" t="s">
        <v>15</v>
      </c>
      <c r="C81" s="4" t="s">
        <v>86</v>
      </c>
      <c r="D81" s="19">
        <v>0</v>
      </c>
      <c r="E81" s="20">
        <v>6.5000000000000002E-2</v>
      </c>
      <c r="F81" s="8">
        <f t="shared" si="4"/>
        <v>0</v>
      </c>
      <c r="G81" s="4"/>
      <c r="H81" s="8">
        <f t="shared" si="5"/>
        <v>0</v>
      </c>
    </row>
    <row r="82" spans="1:8" ht="58" x14ac:dyDescent="0.35">
      <c r="A82" s="5" t="s">
        <v>44</v>
      </c>
      <c r="B82" s="4" t="s">
        <v>16</v>
      </c>
      <c r="C82" s="4" t="s">
        <v>86</v>
      </c>
      <c r="D82" s="19">
        <v>0</v>
      </c>
      <c r="E82" s="20">
        <v>6.5000000000000002E-2</v>
      </c>
      <c r="F82" s="8">
        <f t="shared" si="4"/>
        <v>0</v>
      </c>
      <c r="G82" s="4"/>
      <c r="H82" s="8">
        <f t="shared" si="5"/>
        <v>0</v>
      </c>
    </row>
    <row r="83" spans="1:8" ht="43.5" x14ac:dyDescent="0.35">
      <c r="A83" s="5" t="s">
        <v>45</v>
      </c>
      <c r="B83" s="4" t="s">
        <v>17</v>
      </c>
      <c r="C83" s="4" t="s">
        <v>86</v>
      </c>
      <c r="D83" s="19">
        <v>0</v>
      </c>
      <c r="E83" s="20">
        <v>6.5000000000000002E-2</v>
      </c>
      <c r="F83" s="8">
        <f t="shared" si="4"/>
        <v>0</v>
      </c>
      <c r="G83" s="4"/>
      <c r="H83" s="8">
        <f t="shared" si="5"/>
        <v>0</v>
      </c>
    </row>
    <row r="84" spans="1:8" ht="29" x14ac:dyDescent="0.35">
      <c r="A84" s="5">
        <v>20013611</v>
      </c>
      <c r="B84" s="4" t="s">
        <v>18</v>
      </c>
      <c r="C84" s="4" t="s">
        <v>86</v>
      </c>
      <c r="D84" s="19">
        <v>0</v>
      </c>
      <c r="E84" s="20">
        <v>6.5000000000000002E-2</v>
      </c>
      <c r="F84" s="8">
        <f t="shared" si="4"/>
        <v>0</v>
      </c>
      <c r="G84" s="4"/>
      <c r="H84" s="8">
        <f t="shared" si="5"/>
        <v>0</v>
      </c>
    </row>
    <row r="85" spans="1:8" ht="43.5" x14ac:dyDescent="0.35">
      <c r="A85" s="5">
        <v>20013612</v>
      </c>
      <c r="B85" s="4" t="s">
        <v>132</v>
      </c>
      <c r="C85" s="4" t="s">
        <v>86</v>
      </c>
      <c r="D85" s="19">
        <v>0</v>
      </c>
      <c r="E85" s="20">
        <v>6.5000000000000002E-2</v>
      </c>
      <c r="F85" s="8">
        <f t="shared" si="4"/>
        <v>0</v>
      </c>
      <c r="G85" s="4"/>
      <c r="H85" s="8">
        <f t="shared" si="5"/>
        <v>0</v>
      </c>
    </row>
    <row r="86" spans="1:8" ht="43.5" x14ac:dyDescent="0.35">
      <c r="A86" s="5">
        <v>20013614</v>
      </c>
      <c r="B86" s="4" t="s">
        <v>131</v>
      </c>
      <c r="C86" s="4" t="s">
        <v>86</v>
      </c>
      <c r="D86" s="19">
        <v>0</v>
      </c>
      <c r="E86" s="20">
        <v>6.5000000000000002E-2</v>
      </c>
      <c r="F86" s="8">
        <f t="shared" si="4"/>
        <v>0</v>
      </c>
      <c r="G86" s="4"/>
      <c r="H86" s="8">
        <f t="shared" si="5"/>
        <v>0</v>
      </c>
    </row>
    <row r="87" spans="1:8" ht="43.5" x14ac:dyDescent="0.35">
      <c r="A87" s="5">
        <v>20013615</v>
      </c>
      <c r="B87" s="4" t="s">
        <v>125</v>
      </c>
      <c r="C87" s="4" t="s">
        <v>86</v>
      </c>
      <c r="D87" s="19">
        <v>0</v>
      </c>
      <c r="E87" s="20">
        <v>6.5000000000000002E-2</v>
      </c>
      <c r="F87" s="8">
        <f t="shared" si="4"/>
        <v>0</v>
      </c>
      <c r="G87" s="4"/>
      <c r="H87" s="8">
        <f t="shared" si="5"/>
        <v>0</v>
      </c>
    </row>
    <row r="88" spans="1:8" ht="58" x14ac:dyDescent="0.35">
      <c r="A88" s="5">
        <v>20013616</v>
      </c>
      <c r="B88" s="4" t="s">
        <v>81</v>
      </c>
      <c r="C88" s="4" t="s">
        <v>86</v>
      </c>
      <c r="D88" s="19">
        <v>0</v>
      </c>
      <c r="E88" s="20">
        <v>6.5000000000000002E-2</v>
      </c>
      <c r="F88" s="8">
        <f t="shared" si="4"/>
        <v>0</v>
      </c>
      <c r="G88" s="4"/>
      <c r="H88" s="8">
        <f t="shared" si="5"/>
        <v>0</v>
      </c>
    </row>
    <row r="89" spans="1:8" x14ac:dyDescent="0.35">
      <c r="A89" s="30">
        <v>200139</v>
      </c>
      <c r="B89" s="32" t="s">
        <v>11</v>
      </c>
      <c r="C89" s="4" t="s">
        <v>86</v>
      </c>
      <c r="D89" s="19">
        <v>7.0000000000000007E-2</v>
      </c>
      <c r="E89" s="20">
        <v>6.5000000000000002E-2</v>
      </c>
      <c r="F89" s="31">
        <f t="shared" si="4"/>
        <v>7.4550000000000005E-2</v>
      </c>
      <c r="G89" s="35">
        <v>0.03</v>
      </c>
      <c r="H89" s="31">
        <f t="shared" si="5"/>
        <v>0.10455</v>
      </c>
    </row>
    <row r="90" spans="1:8" x14ac:dyDescent="0.35">
      <c r="A90" s="7" t="s">
        <v>76</v>
      </c>
      <c r="B90" s="6" t="s">
        <v>28</v>
      </c>
      <c r="C90" s="4" t="s">
        <v>86</v>
      </c>
      <c r="D90" s="19">
        <v>0.75</v>
      </c>
      <c r="E90" s="20">
        <v>6.5000000000000002E-2</v>
      </c>
      <c r="F90" s="8">
        <f t="shared" si="4"/>
        <v>0.79874999999999996</v>
      </c>
      <c r="G90" s="4"/>
      <c r="H90" s="8">
        <f t="shared" si="5"/>
        <v>0.79874999999999996</v>
      </c>
    </row>
    <row r="91" spans="1:8" x14ac:dyDescent="0.35">
      <c r="A91" s="30">
        <v>200199</v>
      </c>
      <c r="B91" s="32" t="s">
        <v>82</v>
      </c>
      <c r="C91" s="4" t="s">
        <v>86</v>
      </c>
      <c r="D91" s="19">
        <v>0.13</v>
      </c>
      <c r="E91" s="20">
        <v>6.5000000000000002E-2</v>
      </c>
      <c r="F91" s="31">
        <f t="shared" si="4"/>
        <v>0.13845000000000002</v>
      </c>
      <c r="G91" s="35">
        <v>0.06</v>
      </c>
      <c r="H91" s="31">
        <f t="shared" si="5"/>
        <v>0.19845000000000002</v>
      </c>
    </row>
    <row r="92" spans="1:8" x14ac:dyDescent="0.35">
      <c r="A92" s="30">
        <v>200201</v>
      </c>
      <c r="B92" s="32" t="s">
        <v>83</v>
      </c>
      <c r="C92" s="4" t="s">
        <v>86</v>
      </c>
      <c r="D92" s="19">
        <v>0.06</v>
      </c>
      <c r="E92" s="20">
        <v>6.5000000000000002E-2</v>
      </c>
      <c r="F92" s="31">
        <f t="shared" si="4"/>
        <v>6.3899999999999998E-2</v>
      </c>
      <c r="G92" s="35">
        <v>0.01</v>
      </c>
      <c r="H92" s="31">
        <f t="shared" si="5"/>
        <v>7.3899999999999993E-2</v>
      </c>
    </row>
    <row r="93" spans="1:8" x14ac:dyDescent="0.35">
      <c r="A93" s="29">
        <v>200301</v>
      </c>
      <c r="B93" s="28" t="s">
        <v>84</v>
      </c>
      <c r="C93" s="4" t="s">
        <v>86</v>
      </c>
      <c r="D93" s="19">
        <v>0.1</v>
      </c>
      <c r="E93" s="20">
        <v>6.5000000000000002E-2</v>
      </c>
      <c r="F93" s="31">
        <f t="shared" si="4"/>
        <v>0.10650000000000001</v>
      </c>
      <c r="G93" s="35">
        <v>0.06</v>
      </c>
      <c r="H93" s="31">
        <f t="shared" si="5"/>
        <v>0.16650000000000001</v>
      </c>
    </row>
    <row r="94" spans="1:8" x14ac:dyDescent="0.35">
      <c r="A94" s="29">
        <v>200307</v>
      </c>
      <c r="B94" s="28" t="s">
        <v>12</v>
      </c>
      <c r="C94" s="4" t="s">
        <v>86</v>
      </c>
      <c r="D94" s="19">
        <v>8.5000000000000006E-2</v>
      </c>
      <c r="E94" s="20">
        <v>6.5000000000000002E-2</v>
      </c>
      <c r="F94" s="31">
        <f t="shared" si="4"/>
        <v>9.0525000000000008E-2</v>
      </c>
      <c r="G94" s="35">
        <v>0.03</v>
      </c>
      <c r="H94" s="31">
        <f t="shared" si="5"/>
        <v>0.12052500000000001</v>
      </c>
    </row>
    <row r="95" spans="1:8" x14ac:dyDescent="0.35">
      <c r="A95" s="29">
        <v>200398</v>
      </c>
      <c r="B95" s="28" t="s">
        <v>77</v>
      </c>
      <c r="C95" s="4" t="s">
        <v>86</v>
      </c>
      <c r="D95" s="19">
        <v>0.1</v>
      </c>
      <c r="E95" s="20">
        <v>6.5000000000000002E-2</v>
      </c>
      <c r="F95" s="31">
        <f t="shared" si="4"/>
        <v>0.10650000000000001</v>
      </c>
      <c r="G95" s="35">
        <v>0.06</v>
      </c>
      <c r="H95" s="31">
        <f t="shared" si="5"/>
        <v>0.16650000000000001</v>
      </c>
    </row>
    <row r="96" spans="1:8" x14ac:dyDescent="0.35">
      <c r="A96" s="5">
        <v>900004</v>
      </c>
      <c r="B96" s="4" t="s">
        <v>78</v>
      </c>
      <c r="C96" s="4" t="s">
        <v>86</v>
      </c>
      <c r="D96" s="19">
        <v>1.2E-2</v>
      </c>
      <c r="E96" s="20">
        <v>6.5000000000000002E-2</v>
      </c>
      <c r="F96" s="8">
        <f t="shared" si="4"/>
        <v>1.278E-2</v>
      </c>
      <c r="G96" s="4"/>
      <c r="H96" s="8">
        <f t="shared" si="5"/>
        <v>1.278E-2</v>
      </c>
    </row>
    <row r="97" spans="1:8" x14ac:dyDescent="0.35">
      <c r="A97" s="14"/>
      <c r="B97" s="16" t="s">
        <v>133</v>
      </c>
      <c r="C97" s="17"/>
      <c r="D97" s="15">
        <f>SUM(D8:D96)</f>
        <v>1753.4669999999987</v>
      </c>
      <c r="E97" s="15"/>
      <c r="F97" s="15">
        <f>SUM(F8:F96)</f>
        <v>1867.4423550000004</v>
      </c>
      <c r="G97" s="15"/>
      <c r="H97" s="15">
        <f t="shared" ref="H97" si="6">SUM(H8:H96)</f>
        <v>1880.5822050000002</v>
      </c>
    </row>
    <row r="98" spans="1:8" x14ac:dyDescent="0.35">
      <c r="A98" s="42" t="s">
        <v>129</v>
      </c>
      <c r="B98" s="43"/>
      <c r="C98" s="43"/>
      <c r="D98" s="43"/>
      <c r="E98" s="43"/>
      <c r="F98" s="43"/>
    </row>
    <row r="99" spans="1:8" x14ac:dyDescent="0.35">
      <c r="A99" s="41"/>
      <c r="B99" s="41"/>
      <c r="C99" s="41"/>
      <c r="D99" s="41"/>
      <c r="E99" s="41"/>
      <c r="F99" s="41"/>
    </row>
    <row r="100" spans="1:8" x14ac:dyDescent="0.35">
      <c r="A100" t="s">
        <v>177</v>
      </c>
      <c r="D100" s="1"/>
      <c r="E100" s="1"/>
    </row>
    <row r="101" spans="1:8" x14ac:dyDescent="0.35">
      <c r="A101" s="41" t="s">
        <v>128</v>
      </c>
      <c r="B101" s="41"/>
      <c r="C101" s="41"/>
      <c r="D101" s="41"/>
      <c r="E101" s="41"/>
      <c r="F101" s="41"/>
    </row>
    <row r="102" spans="1:8" x14ac:dyDescent="0.35">
      <c r="A102" s="41"/>
      <c r="B102" s="41"/>
      <c r="C102" s="41"/>
      <c r="D102" s="41"/>
      <c r="E102" s="41"/>
      <c r="F102" s="41"/>
    </row>
    <row r="103" spans="1:8" x14ac:dyDescent="0.35">
      <c r="A103" t="s">
        <v>134</v>
      </c>
      <c r="B103"/>
      <c r="C103"/>
      <c r="D103" s="12"/>
      <c r="E103" s="12"/>
    </row>
    <row r="104" spans="1:8" x14ac:dyDescent="0.35">
      <c r="A104" t="s">
        <v>118</v>
      </c>
    </row>
    <row r="105" spans="1:8" x14ac:dyDescent="0.35">
      <c r="A105" t="s">
        <v>126</v>
      </c>
    </row>
    <row r="106" spans="1:8" x14ac:dyDescent="0.35">
      <c r="A106" s="46" t="s">
        <v>176</v>
      </c>
      <c r="B106" s="41"/>
      <c r="C106" s="41"/>
      <c r="D106" s="41"/>
      <c r="E106" s="41"/>
      <c r="F106" s="41"/>
    </row>
    <row r="107" spans="1:8" x14ac:dyDescent="0.35">
      <c r="A107" s="41"/>
      <c r="B107" s="41"/>
      <c r="C107" s="41"/>
      <c r="D107" s="41"/>
      <c r="E107" s="41"/>
      <c r="F107" s="41"/>
    </row>
  </sheetData>
  <autoFilter ref="A7:H107" xr:uid="{ED75F9D4-A106-4849-9DA1-CE6CC99E8AF2}"/>
  <mergeCells count="4">
    <mergeCell ref="A98:F99"/>
    <mergeCell ref="A101:F102"/>
    <mergeCell ref="I30:I31"/>
    <mergeCell ref="A106:F107"/>
  </mergeCells>
  <pageMargins left="0.51181102362204722" right="0.51181102362204722" top="0.55118110236220474" bottom="0.55118110236220474" header="0.31496062992125984" footer="0.31496062992125984"/>
  <pageSetup paperSize="9" scale="85" orientation="landscape" r:id="rId1"/>
  <headerFooter>
    <oddFooter>&amp;C&amp;9&amp;P/&amp;N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310B1A-71BB-4E64-B95E-EC5854FD18C3}">
  <dimension ref="A3:I106"/>
  <sheetViews>
    <sheetView view="pageLayout" zoomScaleNormal="100" workbookViewId="0">
      <selection activeCell="B7" sqref="B7"/>
    </sheetView>
  </sheetViews>
  <sheetFormatPr defaultColWidth="9.1796875" defaultRowHeight="14.5" x14ac:dyDescent="0.35"/>
  <cols>
    <col min="1" max="1" width="15.453125" style="1" customWidth="1"/>
    <col min="2" max="2" width="53.453125" style="1" customWidth="1"/>
    <col min="3" max="3" width="6.1796875" style="1" customWidth="1"/>
    <col min="4" max="5" width="10.54296875" style="10" customWidth="1"/>
    <col min="6" max="6" width="12" style="1" bestFit="1" customWidth="1"/>
    <col min="7" max="7" width="17" style="1" customWidth="1"/>
    <col min="8" max="8" width="9.81640625" style="1" customWidth="1"/>
    <col min="9" max="16384" width="9.1796875" style="1"/>
  </cols>
  <sheetData>
    <row r="3" spans="1:9" x14ac:dyDescent="0.35">
      <c r="A3" s="3" t="s">
        <v>185</v>
      </c>
    </row>
    <row r="5" spans="1:9" x14ac:dyDescent="0.35">
      <c r="A5" s="1" t="s">
        <v>87</v>
      </c>
      <c r="B5" s="11" t="s">
        <v>139</v>
      </c>
    </row>
    <row r="6" spans="1:9" x14ac:dyDescent="0.35">
      <c r="A6" s="2" t="s">
        <v>88</v>
      </c>
      <c r="B6" s="11">
        <v>10306958</v>
      </c>
    </row>
    <row r="7" spans="1:9" ht="92.25" customHeight="1" x14ac:dyDescent="0.35">
      <c r="A7" s="9" t="s">
        <v>108</v>
      </c>
      <c r="B7" s="9" t="s">
        <v>104</v>
      </c>
      <c r="C7" s="9" t="s">
        <v>85</v>
      </c>
      <c r="D7" s="8" t="s">
        <v>130</v>
      </c>
      <c r="E7" s="9" t="s">
        <v>140</v>
      </c>
      <c r="F7" s="9" t="s">
        <v>141</v>
      </c>
      <c r="G7" s="9" t="s">
        <v>187</v>
      </c>
      <c r="H7" s="9" t="s">
        <v>186</v>
      </c>
    </row>
    <row r="8" spans="1:9" x14ac:dyDescent="0.35">
      <c r="A8" s="28" t="s">
        <v>105</v>
      </c>
      <c r="B8" s="28" t="s">
        <v>155</v>
      </c>
      <c r="C8" s="4" t="s">
        <v>113</v>
      </c>
      <c r="D8" s="19">
        <v>100</v>
      </c>
      <c r="E8" s="26">
        <v>6.5000000000000002E-2</v>
      </c>
      <c r="F8" s="31">
        <f t="shared" ref="F8:F39" si="0">D8+(D8*E8)</f>
        <v>106.5</v>
      </c>
      <c r="G8" s="34">
        <v>3.5000000000000003E-2</v>
      </c>
      <c r="H8" s="31">
        <f>F8+(F8*G8)</f>
        <v>110.22750000000001</v>
      </c>
    </row>
    <row r="9" spans="1:9" x14ac:dyDescent="0.35">
      <c r="A9" s="28" t="s">
        <v>105</v>
      </c>
      <c r="B9" s="28" t="s">
        <v>156</v>
      </c>
      <c r="C9" s="4" t="s">
        <v>113</v>
      </c>
      <c r="D9" s="19">
        <v>155</v>
      </c>
      <c r="E9" s="26">
        <v>6.5000000000000002E-2</v>
      </c>
      <c r="F9" s="31">
        <f t="shared" si="0"/>
        <v>165.07499999999999</v>
      </c>
      <c r="G9" s="34">
        <v>3.5000000000000003E-2</v>
      </c>
      <c r="H9" s="31">
        <f>F9+(F9*G9)</f>
        <v>170.85262499999999</v>
      </c>
      <c r="I9" s="37"/>
    </row>
    <row r="10" spans="1:9" ht="29" x14ac:dyDescent="0.35">
      <c r="A10" s="4" t="s">
        <v>109</v>
      </c>
      <c r="B10" s="4" t="s">
        <v>103</v>
      </c>
      <c r="C10" s="4" t="s">
        <v>114</v>
      </c>
      <c r="D10" s="19">
        <v>30</v>
      </c>
      <c r="E10" s="26">
        <v>6.5000000000000002E-2</v>
      </c>
      <c r="F10" s="8">
        <f t="shared" si="0"/>
        <v>31.95</v>
      </c>
      <c r="G10" s="4"/>
      <c r="H10" s="8">
        <f t="shared" ref="H10:H72" si="1">F10+G10</f>
        <v>31.95</v>
      </c>
      <c r="I10" s="37"/>
    </row>
    <row r="11" spans="1:9" x14ac:dyDescent="0.35">
      <c r="A11" s="28" t="s">
        <v>109</v>
      </c>
      <c r="B11" s="28" t="s">
        <v>127</v>
      </c>
      <c r="C11" s="4" t="s">
        <v>114</v>
      </c>
      <c r="D11" s="19">
        <v>50</v>
      </c>
      <c r="E11" s="26">
        <v>6.5000000000000002E-2</v>
      </c>
      <c r="F11" s="31">
        <f t="shared" si="0"/>
        <v>53.25</v>
      </c>
      <c r="G11" s="34">
        <v>3.5000000000000003E-2</v>
      </c>
      <c r="H11" s="31">
        <f>F11+(F11*G11)</f>
        <v>55.113750000000003</v>
      </c>
      <c r="I11" s="37"/>
    </row>
    <row r="12" spans="1:9" ht="29" x14ac:dyDescent="0.35">
      <c r="A12" s="28" t="s">
        <v>110</v>
      </c>
      <c r="B12" s="28" t="s">
        <v>111</v>
      </c>
      <c r="C12" s="4" t="s">
        <v>115</v>
      </c>
      <c r="D12" s="19">
        <v>44</v>
      </c>
      <c r="E12" s="26">
        <v>6.5000000000000002E-2</v>
      </c>
      <c r="F12" s="31">
        <f t="shared" si="0"/>
        <v>46.86</v>
      </c>
      <c r="G12" s="34">
        <v>3.5000000000000003E-2</v>
      </c>
      <c r="H12" s="31">
        <f t="shared" ref="H12:H13" si="2">F12+(F12*G12)</f>
        <v>48.500099999999996</v>
      </c>
      <c r="I12" s="37"/>
    </row>
    <row r="13" spans="1:9" ht="29" x14ac:dyDescent="0.35">
      <c r="A13" s="28" t="s">
        <v>110</v>
      </c>
      <c r="B13" s="28" t="s">
        <v>112</v>
      </c>
      <c r="C13" s="4" t="s">
        <v>115</v>
      </c>
      <c r="D13" s="19">
        <v>60</v>
      </c>
      <c r="E13" s="26">
        <v>6.5000000000000002E-2</v>
      </c>
      <c r="F13" s="31">
        <f t="shared" si="0"/>
        <v>63.9</v>
      </c>
      <c r="G13" s="34">
        <v>3.5000000000000003E-2</v>
      </c>
      <c r="H13" s="31">
        <f t="shared" si="2"/>
        <v>66.136499999999998</v>
      </c>
      <c r="I13" s="37"/>
    </row>
    <row r="14" spans="1:9" ht="29" x14ac:dyDescent="0.35">
      <c r="A14" s="4" t="s">
        <v>107</v>
      </c>
      <c r="B14" s="4" t="s">
        <v>89</v>
      </c>
      <c r="C14" s="4" t="s">
        <v>116</v>
      </c>
      <c r="D14" s="19">
        <v>0.8</v>
      </c>
      <c r="E14" s="26">
        <v>6.5000000000000002E-2</v>
      </c>
      <c r="F14" s="8">
        <f t="shared" si="0"/>
        <v>0.85200000000000009</v>
      </c>
      <c r="G14" s="4"/>
      <c r="H14" s="8">
        <f t="shared" si="1"/>
        <v>0.85200000000000009</v>
      </c>
    </row>
    <row r="15" spans="1:9" x14ac:dyDescent="0.35">
      <c r="A15" s="4" t="s">
        <v>107</v>
      </c>
      <c r="B15" s="6" t="s">
        <v>119</v>
      </c>
      <c r="C15" s="4" t="s">
        <v>116</v>
      </c>
      <c r="D15" s="19">
        <v>1.25</v>
      </c>
      <c r="E15" s="26">
        <v>6.5000000000000002E-2</v>
      </c>
      <c r="F15" s="8">
        <f t="shared" si="0"/>
        <v>1.33125</v>
      </c>
      <c r="G15" s="4"/>
      <c r="H15" s="8">
        <f t="shared" si="1"/>
        <v>1.33125</v>
      </c>
    </row>
    <row r="16" spans="1:9" x14ac:dyDescent="0.35">
      <c r="A16" s="4" t="s">
        <v>107</v>
      </c>
      <c r="B16" s="6" t="s">
        <v>94</v>
      </c>
      <c r="C16" s="4" t="s">
        <v>116</v>
      </c>
      <c r="D16" s="19">
        <v>0.8</v>
      </c>
      <c r="E16" s="26">
        <v>6.5000000000000002E-2</v>
      </c>
      <c r="F16" s="8">
        <f t="shared" si="0"/>
        <v>0.85200000000000009</v>
      </c>
      <c r="G16" s="4"/>
      <c r="H16" s="8">
        <f t="shared" si="1"/>
        <v>0.85200000000000009</v>
      </c>
    </row>
    <row r="17" spans="1:8" x14ac:dyDescent="0.35">
      <c r="A17" s="4" t="s">
        <v>107</v>
      </c>
      <c r="B17" s="4" t="s">
        <v>123</v>
      </c>
      <c r="C17" s="4" t="s">
        <v>116</v>
      </c>
      <c r="D17" s="19">
        <v>0.8</v>
      </c>
      <c r="E17" s="26">
        <v>6.5000000000000002E-2</v>
      </c>
      <c r="F17" s="8">
        <f t="shared" si="0"/>
        <v>0.85200000000000009</v>
      </c>
      <c r="G17" s="4"/>
      <c r="H17" s="8">
        <f t="shared" si="1"/>
        <v>0.85200000000000009</v>
      </c>
    </row>
    <row r="18" spans="1:8" ht="29" x14ac:dyDescent="0.35">
      <c r="A18" s="4" t="s">
        <v>107</v>
      </c>
      <c r="B18" s="4" t="s">
        <v>124</v>
      </c>
      <c r="C18" s="4" t="s">
        <v>116</v>
      </c>
      <c r="D18" s="19">
        <v>2.2000000000000002</v>
      </c>
      <c r="E18" s="26">
        <v>6.5000000000000002E-2</v>
      </c>
      <c r="F18" s="8">
        <f t="shared" si="0"/>
        <v>2.343</v>
      </c>
      <c r="G18" s="4"/>
      <c r="H18" s="8">
        <f t="shared" si="1"/>
        <v>2.343</v>
      </c>
    </row>
    <row r="19" spans="1:8" x14ac:dyDescent="0.35">
      <c r="A19" s="4" t="s">
        <v>107</v>
      </c>
      <c r="B19" s="4" t="s">
        <v>120</v>
      </c>
      <c r="C19" s="4" t="s">
        <v>116</v>
      </c>
      <c r="D19" s="19">
        <v>15</v>
      </c>
      <c r="E19" s="26">
        <v>6.5000000000000002E-2</v>
      </c>
      <c r="F19" s="8">
        <f t="shared" si="0"/>
        <v>15.975</v>
      </c>
      <c r="G19" s="4"/>
      <c r="H19" s="8">
        <f t="shared" si="1"/>
        <v>15.975</v>
      </c>
    </row>
    <row r="20" spans="1:8" ht="29" x14ac:dyDescent="0.35">
      <c r="A20" s="4" t="s">
        <v>107</v>
      </c>
      <c r="B20" s="4" t="s">
        <v>93</v>
      </c>
      <c r="C20" s="4" t="s">
        <v>116</v>
      </c>
      <c r="D20" s="19">
        <v>6.1</v>
      </c>
      <c r="E20" s="26">
        <v>6.5000000000000002E-2</v>
      </c>
      <c r="F20" s="8">
        <f t="shared" si="0"/>
        <v>6.4964999999999993</v>
      </c>
      <c r="G20" s="4"/>
      <c r="H20" s="8">
        <f t="shared" si="1"/>
        <v>6.4964999999999993</v>
      </c>
    </row>
    <row r="21" spans="1:8" x14ac:dyDescent="0.35">
      <c r="A21" s="4" t="s">
        <v>107</v>
      </c>
      <c r="B21" s="4" t="s">
        <v>90</v>
      </c>
      <c r="C21" s="4" t="s">
        <v>116</v>
      </c>
      <c r="D21" s="19">
        <v>3</v>
      </c>
      <c r="E21" s="26">
        <v>6.5000000000000002E-2</v>
      </c>
      <c r="F21" s="8">
        <f t="shared" si="0"/>
        <v>3.1949999999999998</v>
      </c>
      <c r="G21" s="4"/>
      <c r="H21" s="8">
        <f t="shared" si="1"/>
        <v>3.1949999999999998</v>
      </c>
    </row>
    <row r="22" spans="1:8" x14ac:dyDescent="0.35">
      <c r="A22" s="4" t="s">
        <v>107</v>
      </c>
      <c r="B22" s="4" t="s">
        <v>121</v>
      </c>
      <c r="C22" s="4" t="s">
        <v>116</v>
      </c>
      <c r="D22" s="19">
        <v>3.5</v>
      </c>
      <c r="E22" s="26">
        <v>6.5000000000000002E-2</v>
      </c>
      <c r="F22" s="8">
        <f t="shared" si="0"/>
        <v>3.7275</v>
      </c>
      <c r="G22" s="4"/>
      <c r="H22" s="8">
        <f t="shared" si="1"/>
        <v>3.7275</v>
      </c>
    </row>
    <row r="23" spans="1:8" x14ac:dyDescent="0.35">
      <c r="A23" s="4" t="s">
        <v>107</v>
      </c>
      <c r="B23" s="4" t="s">
        <v>97</v>
      </c>
      <c r="C23" s="4" t="s">
        <v>116</v>
      </c>
      <c r="D23" s="19">
        <v>16.5</v>
      </c>
      <c r="E23" s="26">
        <v>6.5000000000000002E-2</v>
      </c>
      <c r="F23" s="8">
        <f t="shared" si="0"/>
        <v>17.572500000000002</v>
      </c>
      <c r="G23" s="4"/>
      <c r="H23" s="8">
        <f t="shared" si="1"/>
        <v>17.572500000000002</v>
      </c>
    </row>
    <row r="24" spans="1:8" x14ac:dyDescent="0.35">
      <c r="A24" s="4" t="s">
        <v>107</v>
      </c>
      <c r="B24" s="4" t="s">
        <v>98</v>
      </c>
      <c r="C24" s="4" t="s">
        <v>116</v>
      </c>
      <c r="D24" s="19">
        <v>20</v>
      </c>
      <c r="E24" s="26">
        <v>6.5000000000000002E-2</v>
      </c>
      <c r="F24" s="8">
        <f t="shared" si="0"/>
        <v>21.3</v>
      </c>
      <c r="G24" s="4"/>
      <c r="H24" s="8">
        <f t="shared" si="1"/>
        <v>21.3</v>
      </c>
    </row>
    <row r="25" spans="1:8" x14ac:dyDescent="0.35">
      <c r="A25" s="4" t="s">
        <v>107</v>
      </c>
      <c r="B25" s="4" t="s">
        <v>99</v>
      </c>
      <c r="C25" s="4" t="s">
        <v>116</v>
      </c>
      <c r="D25" s="19">
        <v>30</v>
      </c>
      <c r="E25" s="26">
        <v>6.5000000000000002E-2</v>
      </c>
      <c r="F25" s="8">
        <f t="shared" si="0"/>
        <v>31.95</v>
      </c>
      <c r="G25" s="4"/>
      <c r="H25" s="8">
        <f t="shared" si="1"/>
        <v>31.95</v>
      </c>
    </row>
    <row r="26" spans="1:8" x14ac:dyDescent="0.35">
      <c r="A26" s="4" t="s">
        <v>107</v>
      </c>
      <c r="B26" s="4" t="s">
        <v>100</v>
      </c>
      <c r="C26" s="4" t="s">
        <v>116</v>
      </c>
      <c r="D26" s="19">
        <v>60</v>
      </c>
      <c r="E26" s="26">
        <v>6.5000000000000002E-2</v>
      </c>
      <c r="F26" s="8">
        <f t="shared" si="0"/>
        <v>63.9</v>
      </c>
      <c r="G26" s="4"/>
      <c r="H26" s="8">
        <f t="shared" si="1"/>
        <v>63.9</v>
      </c>
    </row>
    <row r="27" spans="1:8" x14ac:dyDescent="0.35">
      <c r="A27" s="4" t="s">
        <v>107</v>
      </c>
      <c r="B27" s="4" t="s">
        <v>101</v>
      </c>
      <c r="C27" s="4" t="s">
        <v>116</v>
      </c>
      <c r="D27" s="19">
        <v>70</v>
      </c>
      <c r="E27" s="26">
        <v>6.5000000000000002E-2</v>
      </c>
      <c r="F27" s="8">
        <f t="shared" si="0"/>
        <v>74.55</v>
      </c>
      <c r="G27" s="4"/>
      <c r="H27" s="8">
        <f t="shared" si="1"/>
        <v>74.55</v>
      </c>
    </row>
    <row r="28" spans="1:8" x14ac:dyDescent="0.35">
      <c r="A28" s="4" t="s">
        <v>107</v>
      </c>
      <c r="B28" s="6" t="s">
        <v>122</v>
      </c>
      <c r="C28" s="4" t="s">
        <v>116</v>
      </c>
      <c r="D28" s="19">
        <v>80</v>
      </c>
      <c r="E28" s="26">
        <v>6.5000000000000002E-2</v>
      </c>
      <c r="F28" s="8">
        <f t="shared" si="0"/>
        <v>85.2</v>
      </c>
      <c r="G28" s="4"/>
      <c r="H28" s="8">
        <f t="shared" si="1"/>
        <v>85.2</v>
      </c>
    </row>
    <row r="29" spans="1:8" x14ac:dyDescent="0.35">
      <c r="A29" s="4" t="s">
        <v>107</v>
      </c>
      <c r="B29" s="4" t="s">
        <v>102</v>
      </c>
      <c r="C29" s="4" t="s">
        <v>116</v>
      </c>
      <c r="D29" s="19">
        <v>80</v>
      </c>
      <c r="E29" s="26">
        <v>6.5000000000000002E-2</v>
      </c>
      <c r="F29" s="8">
        <f t="shared" si="0"/>
        <v>85.2</v>
      </c>
      <c r="G29" s="4"/>
      <c r="H29" s="8">
        <f t="shared" si="1"/>
        <v>85.2</v>
      </c>
    </row>
    <row r="30" spans="1:8" x14ac:dyDescent="0.35">
      <c r="A30" s="4" t="s">
        <v>107</v>
      </c>
      <c r="B30" s="4" t="s">
        <v>92</v>
      </c>
      <c r="C30" s="4" t="s">
        <v>116</v>
      </c>
      <c r="D30" s="19">
        <v>190</v>
      </c>
      <c r="E30" s="26">
        <v>6.5000000000000002E-2</v>
      </c>
      <c r="F30" s="8">
        <f t="shared" si="0"/>
        <v>202.35</v>
      </c>
      <c r="G30" s="4"/>
      <c r="H30" s="8">
        <f t="shared" si="1"/>
        <v>202.35</v>
      </c>
    </row>
    <row r="31" spans="1:8" x14ac:dyDescent="0.35">
      <c r="A31" s="4" t="s">
        <v>107</v>
      </c>
      <c r="B31" s="6" t="s">
        <v>117</v>
      </c>
      <c r="C31" s="4" t="s">
        <v>116</v>
      </c>
      <c r="D31" s="19">
        <v>190</v>
      </c>
      <c r="E31" s="26">
        <v>6.5000000000000002E-2</v>
      </c>
      <c r="F31" s="8">
        <f t="shared" si="0"/>
        <v>202.35</v>
      </c>
      <c r="G31" s="4"/>
      <c r="H31" s="8">
        <f t="shared" si="1"/>
        <v>202.35</v>
      </c>
    </row>
    <row r="32" spans="1:8" ht="29" x14ac:dyDescent="0.35">
      <c r="A32" s="4" t="s">
        <v>106</v>
      </c>
      <c r="B32" s="4" t="s">
        <v>95</v>
      </c>
      <c r="C32" s="4" t="s">
        <v>115</v>
      </c>
      <c r="D32" s="19">
        <v>6</v>
      </c>
      <c r="E32" s="26">
        <v>6.5000000000000002E-2</v>
      </c>
      <c r="F32" s="8">
        <f t="shared" si="0"/>
        <v>6.39</v>
      </c>
      <c r="G32" s="4"/>
      <c r="H32" s="8">
        <f t="shared" si="1"/>
        <v>6.39</v>
      </c>
    </row>
    <row r="33" spans="1:8" ht="29" x14ac:dyDescent="0.35">
      <c r="A33" s="4" t="s">
        <v>106</v>
      </c>
      <c r="B33" s="4" t="s">
        <v>96</v>
      </c>
      <c r="C33" s="4" t="s">
        <v>115</v>
      </c>
      <c r="D33" s="19">
        <v>12</v>
      </c>
      <c r="E33" s="26">
        <v>6.5000000000000002E-2</v>
      </c>
      <c r="F33" s="8">
        <f t="shared" si="0"/>
        <v>12.78</v>
      </c>
      <c r="G33" s="4"/>
      <c r="H33" s="8">
        <f t="shared" si="1"/>
        <v>12.78</v>
      </c>
    </row>
    <row r="34" spans="1:8" x14ac:dyDescent="0.35">
      <c r="A34" s="4" t="s">
        <v>106</v>
      </c>
      <c r="B34" s="4" t="s">
        <v>91</v>
      </c>
      <c r="C34" s="4" t="s">
        <v>115</v>
      </c>
      <c r="D34" s="19">
        <v>9</v>
      </c>
      <c r="E34" s="26">
        <v>6.5000000000000002E-2</v>
      </c>
      <c r="F34" s="8">
        <f t="shared" si="0"/>
        <v>9.5850000000000009</v>
      </c>
      <c r="G34" s="4"/>
      <c r="H34" s="8">
        <f t="shared" si="1"/>
        <v>9.5850000000000009</v>
      </c>
    </row>
    <row r="35" spans="1:8" ht="29" x14ac:dyDescent="0.35">
      <c r="A35" s="4" t="s">
        <v>46</v>
      </c>
      <c r="B35" s="4" t="s">
        <v>19</v>
      </c>
      <c r="C35" s="4" t="s">
        <v>86</v>
      </c>
      <c r="D35" s="19">
        <v>0.6</v>
      </c>
      <c r="E35" s="26">
        <v>6.5000000000000002E-2</v>
      </c>
      <c r="F35" s="8">
        <f t="shared" si="0"/>
        <v>0.63900000000000001</v>
      </c>
      <c r="G35" s="4"/>
      <c r="H35" s="8">
        <f t="shared" si="1"/>
        <v>0.63900000000000001</v>
      </c>
    </row>
    <row r="36" spans="1:8" x14ac:dyDescent="0.35">
      <c r="A36" s="4" t="s">
        <v>47</v>
      </c>
      <c r="B36" s="13" t="s">
        <v>20</v>
      </c>
      <c r="C36" s="4" t="s">
        <v>86</v>
      </c>
      <c r="D36" s="19">
        <v>0.6</v>
      </c>
      <c r="E36" s="26">
        <v>6.5000000000000002E-2</v>
      </c>
      <c r="F36" s="8">
        <f t="shared" si="0"/>
        <v>0.63900000000000001</v>
      </c>
      <c r="G36" s="4"/>
      <c r="H36" s="8">
        <f t="shared" si="1"/>
        <v>0.63900000000000001</v>
      </c>
    </row>
    <row r="37" spans="1:8" ht="43.5" x14ac:dyDescent="0.35">
      <c r="A37" s="47">
        <v>100101</v>
      </c>
      <c r="B37" s="48" t="s">
        <v>79</v>
      </c>
      <c r="C37" s="4" t="s">
        <v>86</v>
      </c>
      <c r="D37" s="19">
        <v>0.06</v>
      </c>
      <c r="E37" s="26">
        <v>6.5000000000000002E-2</v>
      </c>
      <c r="F37" s="50">
        <f t="shared" si="0"/>
        <v>6.3899999999999998E-2</v>
      </c>
      <c r="G37" s="49"/>
      <c r="H37" s="50">
        <f t="shared" si="1"/>
        <v>6.3899999999999998E-2</v>
      </c>
    </row>
    <row r="38" spans="1:8" x14ac:dyDescent="0.35">
      <c r="A38" s="4" t="s">
        <v>60</v>
      </c>
      <c r="B38" s="4" t="s">
        <v>31</v>
      </c>
      <c r="C38" s="4" t="s">
        <v>86</v>
      </c>
      <c r="D38" s="19">
        <v>0.03</v>
      </c>
      <c r="E38" s="26">
        <v>6.5000000000000002E-2</v>
      </c>
      <c r="F38" s="8">
        <f t="shared" si="0"/>
        <v>3.1949999999999999E-2</v>
      </c>
      <c r="G38" s="4"/>
      <c r="H38" s="8">
        <f t="shared" si="1"/>
        <v>3.1949999999999999E-2</v>
      </c>
    </row>
    <row r="39" spans="1:8" x14ac:dyDescent="0.35">
      <c r="A39" s="6" t="s">
        <v>61</v>
      </c>
      <c r="B39" s="6" t="s">
        <v>32</v>
      </c>
      <c r="C39" s="4" t="s">
        <v>86</v>
      </c>
      <c r="D39" s="19">
        <v>0.03</v>
      </c>
      <c r="E39" s="26">
        <v>6.5000000000000002E-2</v>
      </c>
      <c r="F39" s="8">
        <f t="shared" si="0"/>
        <v>3.1949999999999999E-2</v>
      </c>
      <c r="G39" s="4"/>
      <c r="H39" s="8">
        <f t="shared" si="1"/>
        <v>3.1949999999999999E-2</v>
      </c>
    </row>
    <row r="40" spans="1:8" x14ac:dyDescent="0.35">
      <c r="A40" s="6" t="s">
        <v>62</v>
      </c>
      <c r="B40" s="6" t="s">
        <v>33</v>
      </c>
      <c r="C40" s="4" t="s">
        <v>86</v>
      </c>
      <c r="D40" s="19">
        <v>4.4999999999999998E-2</v>
      </c>
      <c r="E40" s="26">
        <v>6.5000000000000002E-2</v>
      </c>
      <c r="F40" s="8">
        <f t="shared" ref="F40:F71" si="3">D40+(D40*E40)</f>
        <v>4.7924999999999995E-2</v>
      </c>
      <c r="G40" s="4"/>
      <c r="H40" s="8">
        <f t="shared" si="1"/>
        <v>4.7924999999999995E-2</v>
      </c>
    </row>
    <row r="41" spans="1:8" x14ac:dyDescent="0.35">
      <c r="A41" s="6" t="s">
        <v>63</v>
      </c>
      <c r="B41" s="6" t="s">
        <v>34</v>
      </c>
      <c r="C41" s="4" t="s">
        <v>86</v>
      </c>
      <c r="D41" s="19">
        <v>0.25</v>
      </c>
      <c r="E41" s="26">
        <v>6.5000000000000002E-2</v>
      </c>
      <c r="F41" s="8">
        <f t="shared" si="3"/>
        <v>0.26624999999999999</v>
      </c>
      <c r="G41" s="4"/>
      <c r="H41" s="8">
        <f t="shared" si="1"/>
        <v>0.26624999999999999</v>
      </c>
    </row>
    <row r="42" spans="1:8" x14ac:dyDescent="0.35">
      <c r="A42" s="47">
        <v>150101</v>
      </c>
      <c r="B42" s="38" t="s">
        <v>80</v>
      </c>
      <c r="C42" s="4" t="s">
        <v>86</v>
      </c>
      <c r="D42" s="19">
        <v>7.0000000000000007E-2</v>
      </c>
      <c r="E42" s="26">
        <v>6.5000000000000002E-2</v>
      </c>
      <c r="F42" s="50">
        <f t="shared" si="3"/>
        <v>7.4550000000000005E-2</v>
      </c>
      <c r="G42" s="51"/>
      <c r="H42" s="50">
        <f>F42+G42</f>
        <v>7.4550000000000005E-2</v>
      </c>
    </row>
    <row r="43" spans="1:8" x14ac:dyDescent="0.35">
      <c r="A43" s="30">
        <v>150102</v>
      </c>
      <c r="B43" s="32" t="s">
        <v>36</v>
      </c>
      <c r="C43" s="4" t="s">
        <v>86</v>
      </c>
      <c r="D43" s="19">
        <v>7.0000000000000007E-2</v>
      </c>
      <c r="E43" s="26">
        <v>6.5000000000000002E-2</v>
      </c>
      <c r="F43" s="31">
        <f t="shared" si="3"/>
        <v>7.4550000000000005E-2</v>
      </c>
      <c r="G43" s="35">
        <v>0.02</v>
      </c>
      <c r="H43" s="31">
        <f t="shared" si="1"/>
        <v>9.4550000000000009E-2</v>
      </c>
    </row>
    <row r="44" spans="1:8" x14ac:dyDescent="0.35">
      <c r="A44" s="7">
        <v>150103</v>
      </c>
      <c r="B44" s="6" t="s">
        <v>0</v>
      </c>
      <c r="C44" s="4" t="s">
        <v>86</v>
      </c>
      <c r="D44" s="19">
        <v>0</v>
      </c>
      <c r="E44" s="26">
        <v>6.5000000000000002E-2</v>
      </c>
      <c r="F44" s="8">
        <f t="shared" si="3"/>
        <v>0</v>
      </c>
      <c r="G44" s="4"/>
      <c r="H44" s="8">
        <f t="shared" si="1"/>
        <v>0</v>
      </c>
    </row>
    <row r="45" spans="1:8" x14ac:dyDescent="0.35">
      <c r="A45" s="5">
        <v>150104</v>
      </c>
      <c r="B45" s="4" t="s">
        <v>3</v>
      </c>
      <c r="C45" s="4" t="s">
        <v>86</v>
      </c>
      <c r="D45" s="19">
        <v>0</v>
      </c>
      <c r="E45" s="26">
        <v>6.5000000000000002E-2</v>
      </c>
      <c r="F45" s="8">
        <f t="shared" si="3"/>
        <v>0</v>
      </c>
      <c r="G45" s="4"/>
      <c r="H45" s="8">
        <f t="shared" si="1"/>
        <v>0</v>
      </c>
    </row>
    <row r="46" spans="1:8" x14ac:dyDescent="0.35">
      <c r="A46" s="29">
        <v>150106</v>
      </c>
      <c r="B46" s="28" t="s">
        <v>2</v>
      </c>
      <c r="C46" s="4" t="s">
        <v>86</v>
      </c>
      <c r="D46" s="19">
        <v>0.1</v>
      </c>
      <c r="E46" s="26">
        <v>6.5000000000000002E-2</v>
      </c>
      <c r="F46" s="31">
        <f t="shared" si="3"/>
        <v>0.10650000000000001</v>
      </c>
      <c r="G46" s="35">
        <v>0.02</v>
      </c>
      <c r="H46" s="31">
        <f t="shared" si="1"/>
        <v>0.1265</v>
      </c>
    </row>
    <row r="47" spans="1:8" ht="29" x14ac:dyDescent="0.35">
      <c r="A47" s="4" t="s">
        <v>48</v>
      </c>
      <c r="B47" s="4" t="s">
        <v>21</v>
      </c>
      <c r="C47" s="4" t="s">
        <v>86</v>
      </c>
      <c r="D47" s="19">
        <v>0</v>
      </c>
      <c r="E47" s="26">
        <v>6.5000000000000002E-2</v>
      </c>
      <c r="F47" s="8">
        <f t="shared" si="3"/>
        <v>0</v>
      </c>
      <c r="G47" s="4"/>
      <c r="H47" s="8">
        <f t="shared" si="1"/>
        <v>0</v>
      </c>
    </row>
    <row r="48" spans="1:8" x14ac:dyDescent="0.35">
      <c r="A48" s="4" t="s">
        <v>49</v>
      </c>
      <c r="B48" s="4" t="s">
        <v>22</v>
      </c>
      <c r="C48" s="4" t="s">
        <v>86</v>
      </c>
      <c r="D48" s="19">
        <v>0.55000000000000004</v>
      </c>
      <c r="E48" s="26">
        <v>6.5000000000000002E-2</v>
      </c>
      <c r="F48" s="8">
        <f t="shared" si="3"/>
        <v>0.58574999999999999</v>
      </c>
      <c r="G48" s="4"/>
      <c r="H48" s="8">
        <f t="shared" si="1"/>
        <v>0.58574999999999999</v>
      </c>
    </row>
    <row r="49" spans="1:8" ht="43.5" x14ac:dyDescent="0.35">
      <c r="A49" s="4" t="s">
        <v>50</v>
      </c>
      <c r="B49" s="4" t="s">
        <v>23</v>
      </c>
      <c r="C49" s="4" t="s">
        <v>86</v>
      </c>
      <c r="D49" s="19">
        <v>0.5</v>
      </c>
      <c r="E49" s="26">
        <v>6.5000000000000002E-2</v>
      </c>
      <c r="F49" s="8">
        <f t="shared" si="3"/>
        <v>0.53249999999999997</v>
      </c>
      <c r="G49" s="4"/>
      <c r="H49" s="8">
        <f t="shared" si="1"/>
        <v>0.53249999999999997</v>
      </c>
    </row>
    <row r="50" spans="1:8" x14ac:dyDescent="0.35">
      <c r="A50" s="29">
        <v>150203</v>
      </c>
      <c r="B50" s="33" t="s">
        <v>65</v>
      </c>
      <c r="C50" s="4" t="s">
        <v>86</v>
      </c>
      <c r="D50" s="19">
        <v>0.11</v>
      </c>
      <c r="E50" s="26">
        <v>6.5000000000000002E-2</v>
      </c>
      <c r="F50" s="31">
        <f t="shared" si="3"/>
        <v>0.11715</v>
      </c>
      <c r="G50" s="35">
        <v>0.06</v>
      </c>
      <c r="H50" s="31">
        <f t="shared" si="1"/>
        <v>0.17715</v>
      </c>
    </row>
    <row r="51" spans="1:8" x14ac:dyDescent="0.35">
      <c r="A51" s="5">
        <v>16010301</v>
      </c>
      <c r="B51" s="4" t="s">
        <v>4</v>
      </c>
      <c r="C51" s="4" t="s">
        <v>86</v>
      </c>
      <c r="D51" s="19">
        <v>0</v>
      </c>
      <c r="E51" s="26">
        <v>6.5000000000000002E-2</v>
      </c>
      <c r="F51" s="8">
        <f t="shared" si="3"/>
        <v>0</v>
      </c>
      <c r="G51" s="4"/>
      <c r="H51" s="8">
        <f t="shared" si="1"/>
        <v>0</v>
      </c>
    </row>
    <row r="52" spans="1:8" x14ac:dyDescent="0.35">
      <c r="A52" s="5">
        <v>16010303</v>
      </c>
      <c r="B52" s="4" t="s">
        <v>5</v>
      </c>
      <c r="C52" s="4" t="s">
        <v>86</v>
      </c>
      <c r="D52" s="19">
        <v>0</v>
      </c>
      <c r="E52" s="26">
        <v>6.5000000000000002E-2</v>
      </c>
      <c r="F52" s="8">
        <f t="shared" si="3"/>
        <v>0</v>
      </c>
      <c r="G52" s="4"/>
      <c r="H52" s="8">
        <f t="shared" si="1"/>
        <v>0</v>
      </c>
    </row>
    <row r="53" spans="1:8" x14ac:dyDescent="0.35">
      <c r="A53" s="4" t="s">
        <v>51</v>
      </c>
      <c r="B53" s="4" t="s">
        <v>24</v>
      </c>
      <c r="C53" s="4" t="s">
        <v>86</v>
      </c>
      <c r="D53" s="19">
        <v>0.25</v>
      </c>
      <c r="E53" s="26">
        <v>6.5000000000000002E-2</v>
      </c>
      <c r="F53" s="8">
        <f t="shared" si="3"/>
        <v>0.26624999999999999</v>
      </c>
      <c r="G53" s="4"/>
      <c r="H53" s="8">
        <f t="shared" si="1"/>
        <v>0.26624999999999999</v>
      </c>
    </row>
    <row r="54" spans="1:8" x14ac:dyDescent="0.35">
      <c r="A54" s="4" t="s">
        <v>52</v>
      </c>
      <c r="B54" s="4" t="s">
        <v>39</v>
      </c>
      <c r="C54" s="4" t="s">
        <v>86</v>
      </c>
      <c r="D54" s="19">
        <v>0.35</v>
      </c>
      <c r="E54" s="26">
        <v>6.5000000000000002E-2</v>
      </c>
      <c r="F54" s="8">
        <f t="shared" si="3"/>
        <v>0.37274999999999997</v>
      </c>
      <c r="G54" s="4"/>
      <c r="H54" s="8">
        <f t="shared" si="1"/>
        <v>0.37274999999999997</v>
      </c>
    </row>
    <row r="55" spans="1:8" ht="29" x14ac:dyDescent="0.35">
      <c r="A55" s="4" t="s">
        <v>53</v>
      </c>
      <c r="B55" s="4" t="s">
        <v>25</v>
      </c>
      <c r="C55" s="4" t="s">
        <v>86</v>
      </c>
      <c r="D55" s="19">
        <v>0.6</v>
      </c>
      <c r="E55" s="26">
        <v>6.5000000000000002E-2</v>
      </c>
      <c r="F55" s="8">
        <f t="shared" si="3"/>
        <v>0.63900000000000001</v>
      </c>
      <c r="G55" s="4"/>
      <c r="H55" s="8">
        <f t="shared" si="1"/>
        <v>0.63900000000000001</v>
      </c>
    </row>
    <row r="56" spans="1:8" ht="29" x14ac:dyDescent="0.35">
      <c r="A56" s="4" t="s">
        <v>54</v>
      </c>
      <c r="B56" s="4" t="s">
        <v>26</v>
      </c>
      <c r="C56" s="4" t="s">
        <v>86</v>
      </c>
      <c r="D56" s="19">
        <v>0.5</v>
      </c>
      <c r="E56" s="26">
        <v>6.5000000000000002E-2</v>
      </c>
      <c r="F56" s="8">
        <f t="shared" si="3"/>
        <v>0.53249999999999997</v>
      </c>
      <c r="G56" s="4"/>
      <c r="H56" s="8">
        <f t="shared" si="1"/>
        <v>0.53249999999999997</v>
      </c>
    </row>
    <row r="57" spans="1:8" ht="29" x14ac:dyDescent="0.35">
      <c r="A57" s="29">
        <v>160304</v>
      </c>
      <c r="B57" s="28" t="s">
        <v>66</v>
      </c>
      <c r="C57" s="4" t="s">
        <v>86</v>
      </c>
      <c r="D57" s="19">
        <v>0.11</v>
      </c>
      <c r="E57" s="26">
        <v>6.5000000000000002E-2</v>
      </c>
      <c r="F57" s="31">
        <f t="shared" si="3"/>
        <v>0.11715</v>
      </c>
      <c r="G57" s="35">
        <v>0.06</v>
      </c>
      <c r="H57" s="31">
        <f t="shared" si="1"/>
        <v>0.17715</v>
      </c>
    </row>
    <row r="58" spans="1:8" ht="29" x14ac:dyDescent="0.35">
      <c r="A58" s="4" t="s">
        <v>67</v>
      </c>
      <c r="B58" s="4" t="s">
        <v>68</v>
      </c>
      <c r="C58" s="4" t="s">
        <v>86</v>
      </c>
      <c r="D58" s="19">
        <v>3.7</v>
      </c>
      <c r="E58" s="26">
        <v>6.5000000000000002E-2</v>
      </c>
      <c r="F58" s="8">
        <f t="shared" si="3"/>
        <v>3.9405000000000001</v>
      </c>
      <c r="G58" s="4"/>
      <c r="H58" s="8">
        <f t="shared" si="1"/>
        <v>3.9405000000000001</v>
      </c>
    </row>
    <row r="59" spans="1:8" x14ac:dyDescent="0.35">
      <c r="A59" s="4" t="s">
        <v>55</v>
      </c>
      <c r="B59" s="4" t="s">
        <v>40</v>
      </c>
      <c r="C59" s="4" t="s">
        <v>86</v>
      </c>
      <c r="D59" s="19">
        <v>0</v>
      </c>
      <c r="E59" s="26">
        <v>6.5000000000000002E-2</v>
      </c>
      <c r="F59" s="8">
        <f t="shared" si="3"/>
        <v>0</v>
      </c>
      <c r="G59" s="4"/>
      <c r="H59" s="8">
        <f t="shared" si="1"/>
        <v>0</v>
      </c>
    </row>
    <row r="60" spans="1:8" x14ac:dyDescent="0.35">
      <c r="A60" s="6" t="s">
        <v>64</v>
      </c>
      <c r="B60" s="6" t="s">
        <v>35</v>
      </c>
      <c r="C60" s="4" t="s">
        <v>86</v>
      </c>
      <c r="D60" s="19">
        <v>0.15</v>
      </c>
      <c r="E60" s="26">
        <v>6.5000000000000002E-2</v>
      </c>
      <c r="F60" s="8">
        <f t="shared" si="3"/>
        <v>0.15975</v>
      </c>
      <c r="G60" s="4"/>
      <c r="H60" s="8">
        <f t="shared" si="1"/>
        <v>0.15975</v>
      </c>
    </row>
    <row r="61" spans="1:8" ht="29" x14ac:dyDescent="0.35">
      <c r="A61" s="5">
        <v>170107</v>
      </c>
      <c r="B61" s="4" t="s">
        <v>37</v>
      </c>
      <c r="C61" s="4" t="s">
        <v>86</v>
      </c>
      <c r="D61" s="19">
        <v>0.03</v>
      </c>
      <c r="E61" s="26">
        <v>6.5000000000000002E-2</v>
      </c>
      <c r="F61" s="8">
        <f t="shared" si="3"/>
        <v>3.1949999999999999E-2</v>
      </c>
      <c r="G61" s="4"/>
      <c r="H61" s="8">
        <f t="shared" si="1"/>
        <v>3.1949999999999999E-2</v>
      </c>
    </row>
    <row r="62" spans="1:8" x14ac:dyDescent="0.35">
      <c r="A62" s="5">
        <v>170201</v>
      </c>
      <c r="B62" s="4" t="s">
        <v>1</v>
      </c>
      <c r="C62" s="4" t="s">
        <v>86</v>
      </c>
      <c r="D62" s="19">
        <v>0</v>
      </c>
      <c r="E62" s="26">
        <v>6.5000000000000002E-2</v>
      </c>
      <c r="F62" s="8">
        <f t="shared" si="3"/>
        <v>0</v>
      </c>
      <c r="G62" s="4"/>
      <c r="H62" s="8">
        <f t="shared" si="1"/>
        <v>0</v>
      </c>
    </row>
    <row r="63" spans="1:8" ht="29" x14ac:dyDescent="0.35">
      <c r="A63" s="5">
        <v>170504</v>
      </c>
      <c r="B63" s="4" t="s">
        <v>6</v>
      </c>
      <c r="C63" s="4" t="s">
        <v>86</v>
      </c>
      <c r="D63" s="19">
        <v>2.5000000000000001E-2</v>
      </c>
      <c r="E63" s="26">
        <v>6.5000000000000002E-2</v>
      </c>
      <c r="F63" s="8">
        <f t="shared" si="3"/>
        <v>2.6625000000000003E-2</v>
      </c>
      <c r="G63" s="4"/>
      <c r="H63" s="8">
        <f t="shared" si="1"/>
        <v>2.6625000000000003E-2</v>
      </c>
    </row>
    <row r="64" spans="1:8" ht="29" x14ac:dyDescent="0.35">
      <c r="A64" s="29">
        <v>170904</v>
      </c>
      <c r="B64" s="28" t="s">
        <v>7</v>
      </c>
      <c r="C64" s="4" t="s">
        <v>86</v>
      </c>
      <c r="D64" s="19">
        <v>0.11</v>
      </c>
      <c r="E64" s="26">
        <v>6.5000000000000002E-2</v>
      </c>
      <c r="F64" s="31">
        <f t="shared" si="3"/>
        <v>0.11715</v>
      </c>
      <c r="G64" s="35">
        <v>0.03</v>
      </c>
      <c r="H64" s="31">
        <f t="shared" si="1"/>
        <v>0.14715</v>
      </c>
    </row>
    <row r="65" spans="1:8" ht="29" x14ac:dyDescent="0.35">
      <c r="A65" s="4" t="s">
        <v>56</v>
      </c>
      <c r="B65" s="4" t="s">
        <v>27</v>
      </c>
      <c r="C65" s="4" t="s">
        <v>86</v>
      </c>
      <c r="D65" s="19">
        <v>1.95</v>
      </c>
      <c r="E65" s="26">
        <v>6.5000000000000002E-2</v>
      </c>
      <c r="F65" s="8">
        <f t="shared" si="3"/>
        <v>2.0767500000000001</v>
      </c>
      <c r="G65" s="4"/>
      <c r="H65" s="8">
        <f t="shared" si="1"/>
        <v>2.0767500000000001</v>
      </c>
    </row>
    <row r="66" spans="1:8" x14ac:dyDescent="0.35">
      <c r="A66" s="4" t="s">
        <v>57</v>
      </c>
      <c r="B66" s="4" t="s">
        <v>28</v>
      </c>
      <c r="C66" s="4" t="s">
        <v>86</v>
      </c>
      <c r="D66" s="19">
        <v>0.75</v>
      </c>
      <c r="E66" s="26">
        <v>6.5000000000000002E-2</v>
      </c>
      <c r="F66" s="8">
        <f t="shared" si="3"/>
        <v>0.79874999999999996</v>
      </c>
      <c r="G66" s="4"/>
      <c r="H66" s="8">
        <f t="shared" si="1"/>
        <v>0.79874999999999996</v>
      </c>
    </row>
    <row r="67" spans="1:8" x14ac:dyDescent="0.35">
      <c r="A67" s="30">
        <v>190801</v>
      </c>
      <c r="B67" s="32" t="s">
        <v>38</v>
      </c>
      <c r="C67" s="4" t="s">
        <v>86</v>
      </c>
      <c r="D67" s="19">
        <v>0.11</v>
      </c>
      <c r="E67" s="26">
        <v>6.5000000000000002E-2</v>
      </c>
      <c r="F67" s="31">
        <f t="shared" si="3"/>
        <v>0.11715</v>
      </c>
      <c r="G67" s="35">
        <v>0.06</v>
      </c>
      <c r="H67" s="31">
        <f t="shared" si="1"/>
        <v>0.17715</v>
      </c>
    </row>
    <row r="68" spans="1:8" x14ac:dyDescent="0.35">
      <c r="A68" s="30">
        <v>190805</v>
      </c>
      <c r="B68" s="32" t="s">
        <v>8</v>
      </c>
      <c r="C68" s="4" t="s">
        <v>86</v>
      </c>
      <c r="D68" s="19">
        <v>0.03</v>
      </c>
      <c r="E68" s="26">
        <v>6.5000000000000002E-2</v>
      </c>
      <c r="F68" s="31">
        <f t="shared" si="3"/>
        <v>3.1949999999999999E-2</v>
      </c>
      <c r="G68" s="35">
        <v>0.06</v>
      </c>
      <c r="H68" s="31">
        <f t="shared" si="1"/>
        <v>9.1950000000000004E-2</v>
      </c>
    </row>
    <row r="69" spans="1:8" x14ac:dyDescent="0.35">
      <c r="A69" s="52">
        <v>200101</v>
      </c>
      <c r="B69" s="48" t="s">
        <v>69</v>
      </c>
      <c r="C69" s="4" t="s">
        <v>86</v>
      </c>
      <c r="D69" s="19">
        <v>7.0000000000000007E-2</v>
      </c>
      <c r="E69" s="26">
        <v>6.5000000000000002E-2</v>
      </c>
      <c r="F69" s="50">
        <f t="shared" si="3"/>
        <v>7.4550000000000005E-2</v>
      </c>
      <c r="G69" s="51"/>
      <c r="H69" s="50">
        <f t="shared" si="1"/>
        <v>7.4550000000000005E-2</v>
      </c>
    </row>
    <row r="70" spans="1:8" x14ac:dyDescent="0.35">
      <c r="A70" s="30">
        <v>200108</v>
      </c>
      <c r="B70" s="32" t="s">
        <v>9</v>
      </c>
      <c r="C70" s="4" t="s">
        <v>86</v>
      </c>
      <c r="D70" s="19">
        <v>5.5E-2</v>
      </c>
      <c r="E70" s="26">
        <v>6.5000000000000002E-2</v>
      </c>
      <c r="F70" s="31">
        <f t="shared" si="3"/>
        <v>5.8575000000000002E-2</v>
      </c>
      <c r="G70" s="35">
        <v>0.01</v>
      </c>
      <c r="H70" s="31">
        <f t="shared" si="1"/>
        <v>6.8574999999999997E-2</v>
      </c>
    </row>
    <row r="71" spans="1:8" x14ac:dyDescent="0.35">
      <c r="A71" s="30">
        <v>200110</v>
      </c>
      <c r="B71" s="32" t="s">
        <v>70</v>
      </c>
      <c r="C71" s="4" t="s">
        <v>86</v>
      </c>
      <c r="D71" s="19">
        <v>0.11</v>
      </c>
      <c r="E71" s="26">
        <v>6.5000000000000002E-2</v>
      </c>
      <c r="F71" s="31">
        <f t="shared" si="3"/>
        <v>0.11715</v>
      </c>
      <c r="G71" s="35">
        <v>0.06</v>
      </c>
      <c r="H71" s="31">
        <f t="shared" si="1"/>
        <v>0.17715</v>
      </c>
    </row>
    <row r="72" spans="1:8" x14ac:dyDescent="0.35">
      <c r="A72" s="30">
        <v>200111</v>
      </c>
      <c r="B72" s="32" t="s">
        <v>71</v>
      </c>
      <c r="C72" s="4" t="s">
        <v>86</v>
      </c>
      <c r="D72" s="19">
        <v>0.11</v>
      </c>
      <c r="E72" s="26">
        <v>6.5000000000000002E-2</v>
      </c>
      <c r="F72" s="31">
        <f t="shared" ref="F72:F95" si="4">D72+(D72*E72)</f>
        <v>0.11715</v>
      </c>
      <c r="G72" s="35">
        <v>0.06</v>
      </c>
      <c r="H72" s="31">
        <f t="shared" si="1"/>
        <v>0.17715</v>
      </c>
    </row>
    <row r="73" spans="1:8" ht="29" x14ac:dyDescent="0.35">
      <c r="A73" s="4" t="s">
        <v>58</v>
      </c>
      <c r="B73" s="4" t="s">
        <v>29</v>
      </c>
      <c r="C73" s="4" t="s">
        <v>86</v>
      </c>
      <c r="D73" s="19">
        <v>0</v>
      </c>
      <c r="E73" s="26">
        <v>6.5000000000000002E-2</v>
      </c>
      <c r="F73" s="8">
        <f t="shared" si="4"/>
        <v>0</v>
      </c>
      <c r="G73" s="4"/>
      <c r="H73" s="8">
        <f t="shared" ref="H73:H95" si="5">F73+G73</f>
        <v>0</v>
      </c>
    </row>
    <row r="74" spans="1:8" ht="29" x14ac:dyDescent="0.35">
      <c r="A74" s="5" t="s">
        <v>41</v>
      </c>
      <c r="B74" s="4" t="s">
        <v>13</v>
      </c>
      <c r="C74" s="4" t="s">
        <v>86</v>
      </c>
      <c r="D74" s="19">
        <v>0</v>
      </c>
      <c r="E74" s="26">
        <v>6.5000000000000002E-2</v>
      </c>
      <c r="F74" s="8">
        <f t="shared" si="4"/>
        <v>0</v>
      </c>
      <c r="G74" s="4"/>
      <c r="H74" s="8">
        <f t="shared" si="5"/>
        <v>0</v>
      </c>
    </row>
    <row r="75" spans="1:8" x14ac:dyDescent="0.35">
      <c r="A75" s="7">
        <v>200125</v>
      </c>
      <c r="B75" s="6" t="s">
        <v>10</v>
      </c>
      <c r="C75" s="4" t="s">
        <v>86</v>
      </c>
      <c r="D75" s="19">
        <v>0</v>
      </c>
      <c r="E75" s="26">
        <v>6.5000000000000002E-2</v>
      </c>
      <c r="F75" s="8">
        <f t="shared" si="4"/>
        <v>0</v>
      </c>
      <c r="G75" s="4"/>
      <c r="H75" s="8">
        <f t="shared" si="5"/>
        <v>0</v>
      </c>
    </row>
    <row r="76" spans="1:8" x14ac:dyDescent="0.35">
      <c r="A76" s="4" t="s">
        <v>72</v>
      </c>
      <c r="B76" s="4" t="s">
        <v>73</v>
      </c>
      <c r="C76" s="4" t="s">
        <v>86</v>
      </c>
      <c r="D76" s="19">
        <v>1</v>
      </c>
      <c r="E76" s="26">
        <v>6.5000000000000002E-2</v>
      </c>
      <c r="F76" s="8">
        <f t="shared" si="4"/>
        <v>1.0649999999999999</v>
      </c>
      <c r="G76" s="4"/>
      <c r="H76" s="8">
        <f t="shared" si="5"/>
        <v>1.0649999999999999</v>
      </c>
    </row>
    <row r="77" spans="1:8" ht="43.5" x14ac:dyDescent="0.35">
      <c r="A77" s="4" t="s">
        <v>59</v>
      </c>
      <c r="B77" s="4" t="s">
        <v>30</v>
      </c>
      <c r="C77" s="4" t="s">
        <v>86</v>
      </c>
      <c r="D77" s="19">
        <v>0</v>
      </c>
      <c r="E77" s="26">
        <v>6.5000000000000002E-2</v>
      </c>
      <c r="F77" s="8">
        <f t="shared" si="4"/>
        <v>0</v>
      </c>
      <c r="G77" s="4"/>
      <c r="H77" s="8">
        <f t="shared" si="5"/>
        <v>0</v>
      </c>
    </row>
    <row r="78" spans="1:8" ht="43.5" x14ac:dyDescent="0.35">
      <c r="A78" s="5" t="s">
        <v>74</v>
      </c>
      <c r="B78" s="4" t="s">
        <v>75</v>
      </c>
      <c r="C78" s="4" t="s">
        <v>86</v>
      </c>
      <c r="D78" s="19">
        <v>0</v>
      </c>
      <c r="E78" s="26">
        <v>6.5000000000000002E-2</v>
      </c>
      <c r="F78" s="8">
        <f t="shared" si="4"/>
        <v>0</v>
      </c>
      <c r="G78" s="4"/>
      <c r="H78" s="8">
        <f t="shared" si="5"/>
        <v>0</v>
      </c>
    </row>
    <row r="79" spans="1:8" ht="58" x14ac:dyDescent="0.35">
      <c r="A79" s="5" t="s">
        <v>42</v>
      </c>
      <c r="B79" s="4" t="s">
        <v>14</v>
      </c>
      <c r="C79" s="4" t="s">
        <v>86</v>
      </c>
      <c r="D79" s="19">
        <v>0</v>
      </c>
      <c r="E79" s="26">
        <v>6.5000000000000002E-2</v>
      </c>
      <c r="F79" s="8">
        <f t="shared" si="4"/>
        <v>0</v>
      </c>
      <c r="G79" s="4"/>
      <c r="H79" s="8">
        <f t="shared" si="5"/>
        <v>0</v>
      </c>
    </row>
    <row r="80" spans="1:8" ht="58" x14ac:dyDescent="0.35">
      <c r="A80" s="5" t="s">
        <v>43</v>
      </c>
      <c r="B80" s="4" t="s">
        <v>15</v>
      </c>
      <c r="C80" s="4" t="s">
        <v>86</v>
      </c>
      <c r="D80" s="19">
        <v>0</v>
      </c>
      <c r="E80" s="26">
        <v>6.5000000000000002E-2</v>
      </c>
      <c r="F80" s="8">
        <f t="shared" si="4"/>
        <v>0</v>
      </c>
      <c r="G80" s="4"/>
      <c r="H80" s="8">
        <f t="shared" si="5"/>
        <v>0</v>
      </c>
    </row>
    <row r="81" spans="1:8" ht="30" customHeight="1" x14ac:dyDescent="0.35">
      <c r="A81" s="5" t="s">
        <v>44</v>
      </c>
      <c r="B81" s="4" t="s">
        <v>16</v>
      </c>
      <c r="C81" s="4" t="s">
        <v>86</v>
      </c>
      <c r="D81" s="19">
        <v>0</v>
      </c>
      <c r="E81" s="26">
        <v>6.5000000000000002E-2</v>
      </c>
      <c r="F81" s="8">
        <f t="shared" si="4"/>
        <v>0</v>
      </c>
      <c r="G81" s="4"/>
      <c r="H81" s="8">
        <f t="shared" si="5"/>
        <v>0</v>
      </c>
    </row>
    <row r="82" spans="1:8" ht="58" x14ac:dyDescent="0.35">
      <c r="A82" s="5" t="s">
        <v>45</v>
      </c>
      <c r="B82" s="4" t="s">
        <v>17</v>
      </c>
      <c r="C82" s="4" t="s">
        <v>86</v>
      </c>
      <c r="D82" s="19">
        <v>0</v>
      </c>
      <c r="E82" s="26">
        <v>6.5000000000000002E-2</v>
      </c>
      <c r="F82" s="8">
        <f t="shared" si="4"/>
        <v>0</v>
      </c>
      <c r="G82" s="4"/>
      <c r="H82" s="8">
        <f t="shared" si="5"/>
        <v>0</v>
      </c>
    </row>
    <row r="83" spans="1:8" ht="30" customHeight="1" x14ac:dyDescent="0.35">
      <c r="A83" s="5">
        <v>20013611</v>
      </c>
      <c r="B83" s="4" t="s">
        <v>18</v>
      </c>
      <c r="C83" s="4" t="s">
        <v>86</v>
      </c>
      <c r="D83" s="19">
        <v>0</v>
      </c>
      <c r="E83" s="26">
        <v>6.5000000000000002E-2</v>
      </c>
      <c r="F83" s="8">
        <f t="shared" si="4"/>
        <v>0</v>
      </c>
      <c r="G83" s="4"/>
      <c r="H83" s="8">
        <f t="shared" si="5"/>
        <v>0</v>
      </c>
    </row>
    <row r="84" spans="1:8" ht="43.5" x14ac:dyDescent="0.35">
      <c r="A84" s="5">
        <v>20013612</v>
      </c>
      <c r="B84" s="4" t="s">
        <v>132</v>
      </c>
      <c r="C84" s="4" t="s">
        <v>86</v>
      </c>
      <c r="D84" s="19">
        <v>0</v>
      </c>
      <c r="E84" s="26">
        <v>6.5000000000000002E-2</v>
      </c>
      <c r="F84" s="8">
        <f t="shared" si="4"/>
        <v>0</v>
      </c>
      <c r="G84" s="4"/>
      <c r="H84" s="8">
        <f t="shared" si="5"/>
        <v>0</v>
      </c>
    </row>
    <row r="85" spans="1:8" ht="58" x14ac:dyDescent="0.35">
      <c r="A85" s="5">
        <v>20013614</v>
      </c>
      <c r="B85" s="4" t="s">
        <v>131</v>
      </c>
      <c r="C85" s="4" t="s">
        <v>86</v>
      </c>
      <c r="D85" s="19">
        <v>0</v>
      </c>
      <c r="E85" s="26">
        <v>6.5000000000000002E-2</v>
      </c>
      <c r="F85" s="8">
        <f t="shared" si="4"/>
        <v>0</v>
      </c>
      <c r="G85" s="4"/>
      <c r="H85" s="8">
        <f t="shared" si="5"/>
        <v>0</v>
      </c>
    </row>
    <row r="86" spans="1:8" ht="58" x14ac:dyDescent="0.35">
      <c r="A86" s="5">
        <v>20013615</v>
      </c>
      <c r="B86" s="4" t="s">
        <v>125</v>
      </c>
      <c r="C86" s="4" t="s">
        <v>86</v>
      </c>
      <c r="D86" s="19">
        <v>0</v>
      </c>
      <c r="E86" s="26">
        <v>6.5000000000000002E-2</v>
      </c>
      <c r="F86" s="8">
        <f t="shared" si="4"/>
        <v>0</v>
      </c>
      <c r="G86" s="4"/>
      <c r="H86" s="8">
        <f t="shared" si="5"/>
        <v>0</v>
      </c>
    </row>
    <row r="87" spans="1:8" ht="58" x14ac:dyDescent="0.35">
      <c r="A87" s="5">
        <v>20013616</v>
      </c>
      <c r="B87" s="4" t="s">
        <v>81</v>
      </c>
      <c r="C87" s="4" t="s">
        <v>86</v>
      </c>
      <c r="D87" s="19">
        <v>0</v>
      </c>
      <c r="E87" s="26">
        <v>6.5000000000000002E-2</v>
      </c>
      <c r="F87" s="8">
        <f t="shared" si="4"/>
        <v>0</v>
      </c>
      <c r="G87" s="4"/>
      <c r="H87" s="8">
        <f t="shared" si="5"/>
        <v>0</v>
      </c>
    </row>
    <row r="88" spans="1:8" x14ac:dyDescent="0.35">
      <c r="A88" s="30">
        <v>200139</v>
      </c>
      <c r="B88" s="32" t="s">
        <v>11</v>
      </c>
      <c r="C88" s="4" t="s">
        <v>86</v>
      </c>
      <c r="D88" s="19">
        <v>7.0000000000000007E-2</v>
      </c>
      <c r="E88" s="26">
        <v>6.5000000000000002E-2</v>
      </c>
      <c r="F88" s="31">
        <f t="shared" si="4"/>
        <v>7.4550000000000005E-2</v>
      </c>
      <c r="G88" s="35">
        <v>0.03</v>
      </c>
      <c r="H88" s="31">
        <f t="shared" si="5"/>
        <v>0.10455</v>
      </c>
    </row>
    <row r="89" spans="1:8" x14ac:dyDescent="0.35">
      <c r="A89" s="7" t="s">
        <v>76</v>
      </c>
      <c r="B89" s="6" t="s">
        <v>28</v>
      </c>
      <c r="C89" s="4" t="s">
        <v>86</v>
      </c>
      <c r="D89" s="19">
        <v>0.65</v>
      </c>
      <c r="E89" s="26">
        <v>6.5000000000000002E-2</v>
      </c>
      <c r="F89" s="8">
        <f t="shared" si="4"/>
        <v>0.69225000000000003</v>
      </c>
      <c r="G89" s="4"/>
      <c r="H89" s="8">
        <f t="shared" si="5"/>
        <v>0.69225000000000003</v>
      </c>
    </row>
    <row r="90" spans="1:8" x14ac:dyDescent="0.35">
      <c r="A90" s="30">
        <v>200199</v>
      </c>
      <c r="B90" s="32" t="s">
        <v>82</v>
      </c>
      <c r="C90" s="4" t="s">
        <v>86</v>
      </c>
      <c r="D90" s="19">
        <v>0.1</v>
      </c>
      <c r="E90" s="26">
        <v>6.5000000000000002E-2</v>
      </c>
      <c r="F90" s="31">
        <f t="shared" si="4"/>
        <v>0.10650000000000001</v>
      </c>
      <c r="G90" s="35">
        <v>0.06</v>
      </c>
      <c r="H90" s="31">
        <f t="shared" si="5"/>
        <v>0.16650000000000001</v>
      </c>
    </row>
    <row r="91" spans="1:8" x14ac:dyDescent="0.35">
      <c r="A91" s="30">
        <v>200201</v>
      </c>
      <c r="B91" s="32" t="s">
        <v>83</v>
      </c>
      <c r="C91" s="4" t="s">
        <v>86</v>
      </c>
      <c r="D91" s="19">
        <v>6.5000000000000002E-2</v>
      </c>
      <c r="E91" s="26">
        <v>6.5000000000000002E-2</v>
      </c>
      <c r="F91" s="31">
        <f t="shared" si="4"/>
        <v>6.9225000000000009E-2</v>
      </c>
      <c r="G91" s="35">
        <v>0.01</v>
      </c>
      <c r="H91" s="31">
        <f t="shared" si="5"/>
        <v>7.9225000000000004E-2</v>
      </c>
    </row>
    <row r="92" spans="1:8" x14ac:dyDescent="0.35">
      <c r="A92" s="29">
        <v>200301</v>
      </c>
      <c r="B92" s="28" t="s">
        <v>84</v>
      </c>
      <c r="C92" s="4" t="s">
        <v>86</v>
      </c>
      <c r="D92" s="19">
        <v>0.08</v>
      </c>
      <c r="E92" s="26">
        <v>6.5000000000000002E-2</v>
      </c>
      <c r="F92" s="31">
        <f t="shared" si="4"/>
        <v>8.5199999999999998E-2</v>
      </c>
      <c r="G92" s="35">
        <v>0.06</v>
      </c>
      <c r="H92" s="31">
        <f t="shared" si="5"/>
        <v>0.1452</v>
      </c>
    </row>
    <row r="93" spans="1:8" x14ac:dyDescent="0.35">
      <c r="A93" s="29">
        <v>200307</v>
      </c>
      <c r="B93" s="28" t="s">
        <v>12</v>
      </c>
      <c r="C93" s="4" t="s">
        <v>86</v>
      </c>
      <c r="D93" s="19">
        <v>0.1</v>
      </c>
      <c r="E93" s="26">
        <v>6.5000000000000002E-2</v>
      </c>
      <c r="F93" s="31">
        <f t="shared" si="4"/>
        <v>0.10650000000000001</v>
      </c>
      <c r="G93" s="35">
        <v>0.03</v>
      </c>
      <c r="H93" s="31">
        <f t="shared" si="5"/>
        <v>0.13650000000000001</v>
      </c>
    </row>
    <row r="94" spans="1:8" x14ac:dyDescent="0.35">
      <c r="A94" s="29">
        <v>200398</v>
      </c>
      <c r="B94" s="28" t="s">
        <v>77</v>
      </c>
      <c r="C94" s="4" t="s">
        <v>86</v>
      </c>
      <c r="D94" s="19">
        <v>0.1</v>
      </c>
      <c r="E94" s="26">
        <v>6.5000000000000002E-2</v>
      </c>
      <c r="F94" s="31">
        <f t="shared" si="4"/>
        <v>0.10650000000000001</v>
      </c>
      <c r="G94" s="35">
        <v>0.06</v>
      </c>
      <c r="H94" s="31">
        <f t="shared" si="5"/>
        <v>0.16650000000000001</v>
      </c>
    </row>
    <row r="95" spans="1:8" x14ac:dyDescent="0.35">
      <c r="A95" s="5">
        <v>900004</v>
      </c>
      <c r="B95" s="4" t="s">
        <v>78</v>
      </c>
      <c r="C95" s="4" t="s">
        <v>86</v>
      </c>
      <c r="D95" s="19">
        <v>0.02</v>
      </c>
      <c r="E95" s="26">
        <v>6.5000000000000002E-2</v>
      </c>
      <c r="F95" s="8">
        <f t="shared" si="4"/>
        <v>2.1299999999999999E-2</v>
      </c>
      <c r="G95" s="4"/>
      <c r="H95" s="8">
        <f t="shared" si="5"/>
        <v>2.1299999999999999E-2</v>
      </c>
    </row>
    <row r="96" spans="1:8" x14ac:dyDescent="0.35">
      <c r="A96" s="14"/>
      <c r="B96" s="16" t="s">
        <v>133</v>
      </c>
      <c r="C96" s="17"/>
      <c r="D96" s="15">
        <f>SUM(D8:D95)</f>
        <v>1250.1599999999987</v>
      </c>
      <c r="E96" s="15"/>
      <c r="F96" s="15">
        <f>SUM(F8:F95)</f>
        <v>1331.4204000000007</v>
      </c>
      <c r="G96" s="15"/>
      <c r="H96" s="15">
        <f t="shared" ref="H96" si="6">SUM(H8:H95)</f>
        <v>1347.355875</v>
      </c>
    </row>
    <row r="97" spans="1:6" x14ac:dyDescent="0.35">
      <c r="A97" s="42" t="s">
        <v>129</v>
      </c>
      <c r="B97" s="43"/>
      <c r="C97" s="43"/>
      <c r="D97" s="43"/>
      <c r="E97" s="43"/>
      <c r="F97" s="43"/>
    </row>
    <row r="98" spans="1:6" x14ac:dyDescent="0.35">
      <c r="A98" s="41"/>
      <c r="B98" s="41"/>
      <c r="C98" s="41"/>
      <c r="D98" s="41"/>
      <c r="E98" s="41"/>
      <c r="F98" s="41"/>
    </row>
    <row r="99" spans="1:6" x14ac:dyDescent="0.35">
      <c r="A99" s="41" t="s">
        <v>184</v>
      </c>
      <c r="B99" s="41"/>
      <c r="C99" s="41"/>
      <c r="D99" s="41"/>
      <c r="E99" s="41"/>
      <c r="F99" s="41"/>
    </row>
    <row r="100" spans="1:6" x14ac:dyDescent="0.35">
      <c r="A100" s="41"/>
      <c r="B100" s="41"/>
      <c r="C100" s="41"/>
      <c r="D100" s="41"/>
      <c r="E100" s="41"/>
      <c r="F100" s="41"/>
    </row>
    <row r="101" spans="1:6" x14ac:dyDescent="0.35">
      <c r="A101" s="41" t="s">
        <v>128</v>
      </c>
      <c r="B101" s="41"/>
      <c r="C101" s="41"/>
      <c r="D101" s="41"/>
      <c r="E101" s="41"/>
      <c r="F101" s="41"/>
    </row>
    <row r="102" spans="1:6" x14ac:dyDescent="0.35">
      <c r="A102" s="41"/>
      <c r="B102" s="41"/>
      <c r="C102" s="41"/>
      <c r="D102" s="41"/>
      <c r="E102" s="41"/>
      <c r="F102" s="41"/>
    </row>
    <row r="103" spans="1:6" x14ac:dyDescent="0.35">
      <c r="A103" t="s">
        <v>134</v>
      </c>
      <c r="B103"/>
      <c r="C103"/>
      <c r="D103" s="12"/>
      <c r="E103" s="12"/>
    </row>
    <row r="104" spans="1:6" x14ac:dyDescent="0.35">
      <c r="A104" t="s">
        <v>118</v>
      </c>
    </row>
    <row r="105" spans="1:6" x14ac:dyDescent="0.35">
      <c r="A105" t="s">
        <v>126</v>
      </c>
    </row>
    <row r="106" spans="1:6" x14ac:dyDescent="0.35">
      <c r="A106" s="18" t="s">
        <v>135</v>
      </c>
    </row>
  </sheetData>
  <autoFilter ref="A7:H106" xr:uid="{90310B1A-71BB-4E64-B95E-EC5854FD18C3}"/>
  <mergeCells count="3">
    <mergeCell ref="A97:F98"/>
    <mergeCell ref="A101:F102"/>
    <mergeCell ref="A99:F100"/>
  </mergeCells>
  <pageMargins left="0.51181102362204722" right="0.51181102362204722" top="0.55118110236220474" bottom="0.55118110236220474" header="0.31496062992125984" footer="0.31496062992125984"/>
  <pageSetup paperSize="9" orientation="landscape" r:id="rId1"/>
  <headerFooter>
    <oddFooter>&amp;C&amp;9&amp;P/&amp;N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06AB6ED38FDA594AA12C57D59BAAD0F5" ma:contentTypeVersion="3" ma:contentTypeDescription="Loo uus dokument" ma:contentTypeScope="" ma:versionID="b4873e353f968d23f561691d073892c0">
  <xsd:schema xmlns:xsd="http://www.w3.org/2001/XMLSchema" xmlns:xs="http://www.w3.org/2001/XMLSchema" xmlns:p="http://schemas.microsoft.com/office/2006/metadata/properties" xmlns:ns2="d5573a5d-10e4-4724-a6b0-f07fd5e60675" xmlns:ns3="http://schemas.microsoft.com/sharepoint/v4" xmlns:ns4="dc4eddb5-893d-46fb-9a13-cb0b8602c7d4" targetNamespace="http://schemas.microsoft.com/office/2006/metadata/properties" ma:root="true" ma:fieldsID="0a8e7cd9aea8d4fb488a7f8b489dcd37" ns2:_="" ns3:_="" ns4:_="">
    <xsd:import namespace="d5573a5d-10e4-4724-a6b0-f07fd5e60675"/>
    <xsd:import namespace="http://schemas.microsoft.com/sharepoint/v4"/>
    <xsd:import namespace="dc4eddb5-893d-46fb-9a13-cb0b8602c7d4"/>
    <xsd:element name="properties">
      <xsd:complexType>
        <xsd:sequence>
          <xsd:element name="documentManagement">
            <xsd:complexType>
              <xsd:all>
                <xsd:element ref="ns2:TaxCatchAll" minOccurs="0"/>
                <xsd:element ref="ns2:TaxCatchAllLabel" minOccurs="0"/>
                <xsd:element ref="ns3:IconOverlay" minOccurs="0"/>
                <xsd:element ref="ns4:SharedWithUsers" minOccurs="0"/>
                <xsd:element ref="ns4: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5573a5d-10e4-4724-a6b0-f07fd5e60675" elementFormDefault="qualified">
    <xsd:import namespace="http://schemas.microsoft.com/office/2006/documentManagement/types"/>
    <xsd:import namespace="http://schemas.microsoft.com/office/infopath/2007/PartnerControls"/>
    <xsd:element name="TaxCatchAll" ma:index="8" nillable="true" ma:displayName="Taxonomy Catch All Column" ma:hidden="true" ma:list="{923ae21d-6ebb-4e9c-883a-708c49322b98}" ma:internalName="TaxCatchAll" ma:showField="CatchAllData" ma:web="d5573a5d-10e4-4724-a6b0-f07fd5e60675">
      <xsd:complexType>
        <xsd:complexContent>
          <xsd:extension base="dms:MultiChoiceLookup">
            <xsd:sequence>
              <xsd:element name="Value" type="dms:Lookup" maxOccurs="unbounded" minOccurs="0" nillable="true"/>
            </xsd:sequence>
          </xsd:extension>
        </xsd:complexContent>
      </xsd:complexType>
    </xsd:element>
    <xsd:element name="TaxCatchAllLabel" ma:index="9" nillable="true" ma:displayName="Taxonomy Catch All Column1" ma:hidden="true" ma:list="{923ae21d-6ebb-4e9c-883a-708c49322b98}" ma:internalName="TaxCatchAllLabel" ma:readOnly="true" ma:showField="CatchAllDataLabel" ma:web="d5573a5d-10e4-4724-a6b0-f07fd5e60675">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0" nillable="true" ma:displayName="IconOverlay" ma:hidden="true" ma:internalName="IconOverlay">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c4eddb5-893d-46fb-9a13-cb0b8602c7d4" elementFormDefault="qualified">
    <xsd:import namespace="http://schemas.microsoft.com/office/2006/documentManagement/types"/>
    <xsd:import namespace="http://schemas.microsoft.com/office/infopath/2007/PartnerControls"/>
    <xsd:element name="SharedWithUsers" ma:index="11" nillable="true" ma:displayName="Ühiskasutuse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Ühiskasutusse andmise üksikasjad"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utüüp"/>
        <xsd:element ref="dc:title" minOccurs="0" maxOccurs="1" ma:index="4" ma:displayName="Pealkiri"/>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IconOverlay xmlns="http://schemas.microsoft.com/sharepoint/v4" xsi:nil="true"/>
    <TaxCatchAll xmlns="d5573a5d-10e4-4724-a6b0-f07fd5e60675"/>
  </documentManagement>
</p:properties>
</file>

<file path=customXml/itemProps1.xml><?xml version="1.0" encoding="utf-8"?>
<ds:datastoreItem xmlns:ds="http://schemas.openxmlformats.org/officeDocument/2006/customXml" ds:itemID="{3C627C81-A5E7-4E32-A316-A069A4B744C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5573a5d-10e4-4724-a6b0-f07fd5e60675"/>
    <ds:schemaRef ds:uri="http://schemas.microsoft.com/sharepoint/v4"/>
    <ds:schemaRef ds:uri="dc4eddb5-893d-46fb-9a13-cb0b8602c7d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3F47311-573E-493D-9934-393BF6B1C1B2}">
  <ds:schemaRefs>
    <ds:schemaRef ds:uri="http://schemas.microsoft.com/sharepoint/v3/contenttype/forms"/>
  </ds:schemaRefs>
</ds:datastoreItem>
</file>

<file path=customXml/itemProps3.xml><?xml version="1.0" encoding="utf-8"?>
<ds:datastoreItem xmlns:ds="http://schemas.openxmlformats.org/officeDocument/2006/customXml" ds:itemID="{5E8C2528-5DEB-4B33-9E49-6A0F87E24717}">
  <ds:schemaRefs>
    <ds:schemaRef ds:uri="http://schemas.openxmlformats.org/package/2006/metadata/core-properties"/>
    <ds:schemaRef ds:uri="dc4eddb5-893d-46fb-9a13-cb0b8602c7d4"/>
    <ds:schemaRef ds:uri="http://schemas.microsoft.com/office/2006/documentManagement/types"/>
    <ds:schemaRef ds:uri="http://schemas.microsoft.com/office/2006/metadata/properties"/>
    <ds:schemaRef ds:uri="http://purl.org/dc/terms/"/>
    <ds:schemaRef ds:uri="http://schemas.microsoft.com/office/infopath/2007/PartnerControls"/>
    <ds:schemaRef ds:uri="http://purl.org/dc/dcmitype/"/>
    <ds:schemaRef ds:uri="http://schemas.microsoft.com/sharepoint/v4"/>
    <ds:schemaRef ds:uri="d5573a5d-10e4-4724-a6b0-f07fd5e60675"/>
    <ds:schemaRef ds:uri="http://www.w3.org/XML/1998/namespace"/>
    <ds:schemaRef ds:uri="http://purl.org/dc/elements/1.1/"/>
  </ds:schemaRefs>
</ds:datastoreItem>
</file>

<file path=docMetadata/LabelInfo.xml><?xml version="1.0" encoding="utf-8"?>
<clbl:labelList xmlns:clbl="http://schemas.microsoft.com/office/2020/mipLabelMetadata">
  <clbl:label id="{809d82ab-c4a1-4f5d-8384-ad701f67e3f5}" enabled="0" method="" siteId="{809d82ab-c4a1-4f5d-8384-ad701f67e3f5}"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Raamleping</vt:lpstr>
      <vt:lpstr>Jõgevamaa</vt:lpstr>
      <vt:lpstr>Järvamaa</vt:lpstr>
      <vt:lpstr>Läänemaa</vt:lpstr>
      <vt:lpstr>Põlvamaa</vt:lpstr>
      <vt:lpstr>Pärnumaa</vt:lpstr>
      <vt:lpstr>Valgamaa</vt:lpstr>
      <vt:lpstr>Ida-Virumaa</vt:lpstr>
      <vt:lpstr>Tartumaa</vt:lpstr>
    </vt:vector>
  </TitlesOfParts>
  <Company>MIL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Lisa. Hindade muudatused</dc:title>
  <dc:creator>Anu Arukaev</dc:creator>
  <cp:lastModifiedBy>Anu Arukaev</cp:lastModifiedBy>
  <dcterms:created xsi:type="dcterms:W3CDTF">2023-02-27T13:26:22Z</dcterms:created>
  <dcterms:modified xsi:type="dcterms:W3CDTF">2026-06-08T10:53:59Z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0x01010006AB6ED38FDA594AA12C57D59BAAD0F5</vt:lpwstr>
  </property>
</Properties>
</file>